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6.xml"/>
  <Override ContentType="application/vnd.openxmlformats-officedocument.spreadsheetml.chartsheet+xml" PartName="/xl/chartsheets/sheet5.xml"/>
  <Override ContentType="application/vnd.openxmlformats-officedocument.spreadsheetml.chartsheet+xml" PartName="/xl/chartsheets/sheet4.xml"/>
  <Override ContentType="application/vnd.openxmlformats-officedocument.spreadsheetml.chartsheet+xml" PartName="/xl/chart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FPPA Data Input" sheetId="1" r:id="rId4"/>
    <sheet state="visible" name="One Pump" sheetId="2" r:id="rId5"/>
    <sheet state="visible" name="Two Pumps" sheetId="3" r:id="rId6"/>
    <sheet state="visible" name="45-60 Hz Curves" sheetId="4" r:id="rId7"/>
    <sheet state="visible" name="55 &amp; 60 Hz Curves" sheetId="5" r:id="rId8"/>
    <sheet state="visible" name="50 &amp; 55 Hz Curves" sheetId="6" r:id="rId9"/>
    <sheet state="visible" name="45 &amp; 50 Hz Curves" sheetId="7" r:id="rId10"/>
  </sheets>
  <definedNames/>
  <calcPr/>
  <extLst>
    <ext uri="GoogleSheetsCustomDataVersion1">
      <go:sheetsCustomData xmlns:go="http://customooxmlschemas.google.com/" r:id="rId11" roundtripDataSignature="AMtx7miwo2K6OaB5lGeArrGjPD9MbLxN+g=="/>
    </ext>
  </extLst>
</workbook>
</file>

<file path=xl/sharedStrings.xml><?xml version="1.0" encoding="utf-8"?>
<sst xmlns="http://schemas.openxmlformats.org/spreadsheetml/2006/main" count="149" uniqueCount="148">
  <si>
    <t>Variable Frequency Parallel Pump Analyzer  (Beta)</t>
  </si>
  <si>
    <t>Average Efficiency Calculator</t>
  </si>
  <si>
    <t xml:space="preserve">Joe Evans, Ph.D   7/4/10   Customer Education PumpTech, Inc   </t>
  </si>
  <si>
    <t>http://www.PumpEd101.com</t>
  </si>
  <si>
    <t>Pump 1 Full Speed Flow</t>
  </si>
  <si>
    <t>Pump 1 Eff @ Full Speed Flow</t>
  </si>
  <si>
    <t>Pump 2 Flow @ Reduced Speed</t>
  </si>
  <si>
    <t>Follow the five steps below to view the operation of two identical centrifugal pumps under VFD control.</t>
  </si>
  <si>
    <t>Pump 2 Eff @ Reduced Speed</t>
  </si>
  <si>
    <t xml:space="preserve">Scroll down to row 77 for more detailed instructions. </t>
  </si>
  <si>
    <t>AFFINITY LAW CALCULATOR</t>
  </si>
  <si>
    <t>Total Flow</t>
  </si>
  <si>
    <t>% of Total Flow - Pump 1</t>
  </si>
  <si>
    <r>
      <rPr>
        <rFont val="Arial"/>
        <b/>
        <color rgb="FFFF0000"/>
        <sz val="10.0"/>
      </rPr>
      <t>1)</t>
    </r>
    <r>
      <rPr>
        <rFont val="Arial"/>
        <b val="0"/>
        <color rgb="FFFF0000"/>
        <sz val="10.0"/>
      </rPr>
      <t xml:space="preserve"> Enter the pump description in the yellow box to the right</t>
    </r>
  </si>
  <si>
    <t>Vertical Multistage (25HP)</t>
  </si>
  <si>
    <t>% of Total Flow - Pump 2</t>
  </si>
  <si>
    <t>Average Hydraulic Efficiency</t>
  </si>
  <si>
    <r>
      <rPr>
        <rFont val="Calibri"/>
        <color theme="1"/>
      </rPr>
      <t xml:space="preserve">ENTER RPM IN CELL </t>
    </r>
    <r>
      <rPr>
        <rFont val="Arial"/>
        <color rgb="FFFF0000"/>
        <sz val="10.0"/>
      </rPr>
      <t>B22</t>
    </r>
  </si>
  <si>
    <r>
      <rPr>
        <rFont val="Arial"/>
        <b/>
        <color rgb="FFFF0000"/>
        <sz val="10.0"/>
      </rPr>
      <t>2)</t>
    </r>
    <r>
      <rPr>
        <rFont val="Arial"/>
        <b val="0"/>
        <color rgb="FFFF0000"/>
        <sz val="10.0"/>
      </rPr>
      <t xml:space="preserve">  Enter eight 60 hertz flows In Q1 - Q8  </t>
    </r>
    <r>
      <rPr>
        <rFont val="Arial"/>
        <b val="0"/>
        <color rgb="FFFF0000"/>
        <sz val="10.0"/>
      </rPr>
      <t>(Cells H20 - O20)</t>
    </r>
  </si>
  <si>
    <t>Different Speeds</t>
  </si>
  <si>
    <r>
      <rPr>
        <rFont val="Calibri"/>
        <color theme="1"/>
      </rPr>
      <t xml:space="preserve">Enter the corresponding heads (in ft) in H1 - H8  </t>
    </r>
    <r>
      <rPr>
        <rFont val="Arial"/>
        <color rgb="FFFF0000"/>
        <sz val="10.0"/>
      </rPr>
      <t>(Cells P20 - W20)</t>
    </r>
  </si>
  <si>
    <r>
      <rPr>
        <rFont val="Calibri"/>
        <color theme="1"/>
      </rPr>
      <t>(</t>
    </r>
    <r>
      <rPr>
        <rFont val="Arial"/>
        <color rgb="FFFF0000"/>
        <sz val="10.0"/>
      </rPr>
      <t>*</t>
    </r>
    <r>
      <rPr>
        <rFont val="Arial"/>
        <color theme="1"/>
        <sz val="10.0"/>
      </rPr>
      <t>See instructions below when entering fewer than eight points)</t>
    </r>
  </si>
  <si>
    <t>Energy Savings Calculator</t>
  </si>
  <si>
    <t>Parallel calcs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</si>
  <si>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</si>
  <si>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</si>
  <si>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</si>
  <si>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</si>
  <si>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</si>
  <si>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</si>
  <si>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</si>
  <si>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</si>
  <si>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</si>
  <si>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</si>
  <si>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</si>
  <si>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</si>
  <si>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</si>
  <si>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</si>
  <si>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</si>
  <si>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</si>
  <si>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</si>
  <si>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</si>
  <si>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</si>
  <si>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</si>
  <si>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</si>
  <si>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</si>
  <si>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</si>
  <si>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</si>
  <si>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</si>
  <si>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</si>
  <si>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</si>
  <si>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</si>
  <si>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</si>
  <si>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</si>
  <si>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</si>
  <si>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</si>
  <si>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Pump Eff @ Synchronous Speed</t>
  </si>
  <si>
    <t>Motor Efficiency</t>
  </si>
  <si>
    <t>60hz</t>
  </si>
  <si>
    <t>55hz</t>
  </si>
  <si>
    <t>50hz</t>
  </si>
  <si>
    <t>45hz</t>
  </si>
  <si>
    <t>57hz</t>
  </si>
  <si>
    <t>53hz</t>
  </si>
  <si>
    <t>30hz</t>
  </si>
  <si>
    <t>system head in psi</t>
  </si>
  <si>
    <t>sh1</t>
  </si>
  <si>
    <t>sh2</t>
  </si>
  <si>
    <t>sh3</t>
  </si>
  <si>
    <t>sh4</t>
  </si>
  <si>
    <t>sh5</t>
  </si>
  <si>
    <t>sh6</t>
  </si>
  <si>
    <t>sh7</t>
  </si>
  <si>
    <t>sh8</t>
  </si>
  <si>
    <t>Cost / KWh</t>
  </si>
  <si>
    <r>
      <rPr>
        <rFont val="Arial"/>
        <b/>
        <color rgb="FFFF0000"/>
        <sz val="10.0"/>
      </rPr>
      <t>3)</t>
    </r>
    <r>
      <rPr>
        <rFont val="Arial"/>
        <b val="0"/>
        <color rgb="FFFF0000"/>
        <sz val="10.0"/>
      </rPr>
      <t xml:space="preserve">  To plot a system curve (static), enter the head (in ft)</t>
    </r>
  </si>
  <si>
    <t>SH1</t>
  </si>
  <si>
    <t>SH2</t>
  </si>
  <si>
    <t>SH3</t>
  </si>
  <si>
    <t>SH4</t>
  </si>
  <si>
    <t>SH5</t>
  </si>
  <si>
    <t>SH6</t>
  </si>
  <si>
    <t>SH7</t>
  </si>
  <si>
    <t>SH8</t>
  </si>
  <si>
    <r>
      <rPr>
        <rFont val="Arial"/>
        <color theme="1"/>
        <sz val="10.0"/>
      </rPr>
      <t xml:space="preserve">in SH1 - SH8 </t>
    </r>
    <r>
      <rPr>
        <rFont val="Arial"/>
        <color rgb="FFFF0000"/>
        <sz val="10.0"/>
      </rPr>
      <t>(Cells P62 - W62).</t>
    </r>
    <r>
      <rPr>
        <rFont val="Arial"/>
        <color theme="1"/>
        <sz val="10.0"/>
      </rPr>
      <t xml:space="preserve"> (See instructions below)</t>
    </r>
  </si>
  <si>
    <t>BHP Synchronous Speed</t>
  </si>
  <si>
    <t>Cost / Hr Synchronous Speed</t>
  </si>
  <si>
    <r>
      <rPr>
        <rFont val="Arial"/>
        <b/>
        <color rgb="FFFF0000"/>
        <sz val="10.0"/>
      </rPr>
      <t>4)</t>
    </r>
    <r>
      <rPr>
        <rFont val="Arial"/>
        <b val="0"/>
        <color rgb="FFFF0000"/>
        <sz val="10.0"/>
      </rPr>
      <t xml:space="preserve">  Enter the pump's hydraulic efficiencies in Ef 1 - Ef 8</t>
    </r>
  </si>
  <si>
    <t>Ef 1</t>
  </si>
  <si>
    <t>Ef 2</t>
  </si>
  <si>
    <t>Ef 3</t>
  </si>
  <si>
    <t>Ef 4</t>
  </si>
  <si>
    <t>Ef 5</t>
  </si>
  <si>
    <t>Ef 6</t>
  </si>
  <si>
    <t>Ef 7</t>
  </si>
  <si>
    <t>Ef 8</t>
  </si>
  <si>
    <t>BHP Different Speeds</t>
  </si>
  <si>
    <r>
      <rPr>
        <rFont val="Arial"/>
        <color rgb="FFFF0000"/>
        <sz val="10.0"/>
      </rPr>
      <t>(Cells P67 - W67)</t>
    </r>
    <r>
      <rPr>
        <rFont val="Arial"/>
        <color rgb="FFFF0000"/>
        <sz val="10.0"/>
      </rPr>
      <t xml:space="preserve"> that correspond to the flows in Q1 - Q8</t>
    </r>
  </si>
  <si>
    <t>Cost / Hr Different Speeds</t>
  </si>
  <si>
    <t>Enter as a decimal equivalent.  (See instructions below)</t>
  </si>
  <si>
    <t>Scroll down to row 112 for more detailed instructions</t>
  </si>
  <si>
    <r>
      <rPr>
        <rFont val="Arial"/>
        <b/>
        <color rgb="FFFF0000"/>
        <sz val="10.0"/>
      </rPr>
      <t xml:space="preserve">5) </t>
    </r>
    <r>
      <rPr>
        <rFont val="Arial"/>
        <b val="0"/>
        <color rgb="FF0000FF"/>
        <sz val="10.0"/>
      </rPr>
      <t xml:space="preserve"> </t>
    </r>
    <r>
      <rPr>
        <rFont val="Arial"/>
        <b val="0"/>
        <color rgb="FFFF0000"/>
        <sz val="10.0"/>
      </rPr>
      <t>Click on the various tabs to view pump performance.</t>
    </r>
  </si>
  <si>
    <t>and an explaination of the example provided.</t>
  </si>
  <si>
    <t>VFPPA Instructions</t>
  </si>
  <si>
    <t>The Variable Frequency Parallel Pump Analyzer allows you to compare single pump and parallel pump operation at</t>
  </si>
  <si>
    <t>various frequencies.  The "Two Pumps" tab shows both pumps operating at the same speed.</t>
  </si>
  <si>
    <t>Step 1</t>
  </si>
  <si>
    <t>Enter the pump description as you would like it to appear on the chart.</t>
  </si>
  <si>
    <t>Step 2</t>
  </si>
  <si>
    <t>Enter a motor speed for 60 Hz</t>
  </si>
  <si>
    <t>Auto Plot requires that you enter eight, 60 Hz operating points in the row with the yellow background.  Flows are entered</t>
  </si>
  <si>
    <t>operation in the cell with the</t>
  </si>
  <si>
    <t>beneath Q1 - Q8 and the corresponding heads are entered beneath H1 - H8.  It is not necessary to begin with shutoff head</t>
  </si>
  <si>
    <t>yellow background and motor</t>
  </si>
  <si>
    <t>unless the pump will operate to the far left of the curve.  Corresponding flows and heads are calculated for each point from</t>
  </si>
  <si>
    <t>speeds at the lower frequencies</t>
  </si>
  <si>
    <t>59 - 45 Hz, however, Auto Plot displays the curves in 5hz increments (i.e. 55, 50, 45, etc).  The labels displayed at each</t>
  </si>
  <si>
    <t xml:space="preserve">will be displayed.  Note that the </t>
  </si>
  <si>
    <r>
      <rPr>
        <rFont val="Calibri"/>
        <color theme="1"/>
      </rPr>
      <t xml:space="preserve">xy intercept on the head / capacity curves is the hydraulic efficiency at that point.  </t>
    </r>
    <r>
      <rPr>
        <rFont val="Arial"/>
        <color rgb="FFFF0000"/>
        <sz val="10.0"/>
      </rPr>
      <t>*</t>
    </r>
    <r>
      <rPr>
        <rFont val="Arial"/>
        <color theme="1"/>
        <sz val="10.0"/>
      </rPr>
      <t>If you wish to enter fewer than eight points,</t>
    </r>
  </si>
  <si>
    <t>enter the last point multiple times.  For example if you have only six points, enter the data in Q6/H6 again in both Q7/H7</t>
  </si>
  <si>
    <t>and Q8/H8.  The same will hold true for Steps 3 &amp; 4.</t>
  </si>
  <si>
    <t>Step 3</t>
  </si>
  <si>
    <t>The system curve represents static head only.  Enter the same value in each field.</t>
  </si>
  <si>
    <t>Step 4</t>
  </si>
  <si>
    <t>Enter the pump's hydraulic efficiency for each single pump flow point as a decimal equivalent.</t>
  </si>
  <si>
    <t>Step 5</t>
  </si>
  <si>
    <t>Click on  the "One Pump" Tab to view the performance of a single pump at various speeds.  If needed, you can insert an</t>
  </si>
  <si>
    <t>angled line (see example) to show where the effeciency isomer crosses the system curve.  Click on the "Two Pumps"</t>
  </si>
  <si>
    <t>curve for two pumps running at various synchronous speeds.  The other tabs show both sets of curves over various</t>
  </si>
  <si>
    <t>frequency ranges.  The 45-60 Hz tab is usually pretty busy so use the others for detained study.</t>
  </si>
  <si>
    <t>Average Efficiency Calculator Instructions</t>
  </si>
  <si>
    <t>The Efficiency Calculator allows you to compare the efficiency of two pumps operating at synchronous speeds to two pumps</t>
  </si>
  <si>
    <t>operating at different speeds (one at full speed and one at a lower speed).  The "Two Pumps" tab shows the efficiency of</t>
  </si>
  <si>
    <t>two pumps operating at the same speed at various flows and speeds.  In the example provided the angled line indicates</t>
  </si>
  <si>
    <t>an efficiency of about 66% at 450 GPM.  The frequency at this point is between 54 &amp; 55 Hz.  To compare this with two pumps</t>
  </si>
  <si>
    <t>operating at different speeds (one at full speed and one at a lower speed) click on the "One Pump" tab.  The 60 Hz curve shows</t>
  </si>
  <si>
    <t>a full speed flow of 350 GPM at an efficiency of 78%.  This data was entered into cells AE5 &amp; AE6 of the Efficiency calculator.</t>
  </si>
  <si>
    <t>An additional 100 GPM is needed to match the total flow of the synchronous speed pumps.  The angled line indicates that</t>
  </si>
  <si>
    <t>this volume can be added by the second pump running between 52 &amp; 53 Hz at an efficiency of about 50%.  This data was entered</t>
  </si>
  <si>
    <t>into cells AE7 &amp; AE8 of the calculator.  The calculator then calculates the total flow, the % contribution of each pump and the</t>
  </si>
  <si>
    <t>average efficiency of the two pump operating at different speeds.  Use this proceedure to evaluate any flow combination.</t>
  </si>
  <si>
    <t>The calculator shows that the pumps used in the example operate at a higher efficiency when running independently</t>
  </si>
  <si>
    <t>than when running synchronously.</t>
  </si>
  <si>
    <t>Energy Savings Calculator Instructions</t>
  </si>
  <si>
    <t>Enter the Synchronous Speed efficiency at the flow point in cell AE19.  The red angled line, in the two pump tab, shows</t>
  </si>
  <si>
    <t>a flow of 450 GPM at an efficiency of about 66%.  Enter the motor efficiency and the power cost per KWh in cells AE20 and AE62.</t>
  </si>
  <si>
    <t>The calculator calculates the BHP and cost per hour of operation for both control methods.</t>
  </si>
  <si>
    <t>http://www.pumped101.com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</si>
</sst>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&quot;$&quot;#,##0.00"/>
    <numFmt numFmtId="166" formatCode="0.0"/>
  </numFmts>
  <fonts count="12">
    <font>
      <sz val="10.0"/>
      <color rgb="FF000000"/>
      <name val="Arial"/>
    </font>
    <font>
      <sz val="10.0"/>
      <color theme="1"/>
      <name val="Arial"/>
    </font>
    <font>
      <b/>
      <sz val="12.0"/>
      <color rgb="FF0000FF"/>
      <name val="Arial"/>
    </font>
    <font>
      <sz val="10.0"/>
      <color rgb="FF0000FF"/>
      <name val="Arial"/>
    </font>
    <font>
      <b/>
      <sz val="10.0"/>
      <color rgb="FF0000FF"/>
      <name val="Arial"/>
    </font>
    <font>
      <u/>
      <sz val="10.0"/>
      <color rgb="FF0000FF"/>
      <name val="Arial"/>
    </font>
    <font>
      <color theme="1"/>
      <name val="Calibri"/>
    </font>
    <font>
      <sz val="10.0"/>
      <color rgb="FF00008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sz val="10.0"/>
      <color theme="1"/>
      <name val="Arial"/>
    </font>
    <font>
      <sz val="10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1" fillId="2" fontId="1" numFmtId="0" xfId="0" applyBorder="1" applyFill="1" applyFont="1"/>
    <xf borderId="1" fillId="2" fontId="1" numFmtId="9" xfId="0" applyBorder="1" applyFont="1" applyNumberFormat="1"/>
    <xf borderId="0" fillId="0" fontId="7" numFmtId="0" xfId="0" applyFont="1"/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8" numFmtId="0" xfId="0" applyFont="1"/>
    <xf borderId="1" fillId="0" fontId="8" numFmtId="0" xfId="0" applyAlignment="1" applyBorder="1" applyFont="1">
      <alignment horizontal="right"/>
    </xf>
    <xf borderId="2" fillId="3" fontId="1" numFmtId="2" xfId="0" applyAlignment="1" applyBorder="1" applyFill="1" applyFont="1" applyNumberFormat="1">
      <alignment horizontal="left"/>
    </xf>
    <xf borderId="2" fillId="3" fontId="1" numFmtId="2" xfId="0" applyAlignment="1" applyBorder="1" applyFont="1" applyNumberFormat="1">
      <alignment horizontal="center"/>
    </xf>
    <xf borderId="1" fillId="0" fontId="8" numFmtId="164" xfId="0" applyAlignment="1" applyBorder="1" applyFont="1" applyNumberFormat="1">
      <alignment horizontal="right"/>
    </xf>
    <xf borderId="3" fillId="2" fontId="1" numFmtId="0" xfId="0" applyAlignment="1" applyBorder="1" applyFont="1">
      <alignment horizontal="left"/>
    </xf>
    <xf borderId="4" fillId="2" fontId="1" numFmtId="0" xfId="0" applyAlignment="1" applyBorder="1" applyFont="1">
      <alignment horizontal="center"/>
    </xf>
    <xf borderId="5" fillId="2" fontId="1" numFmtId="0" xfId="0" applyAlignment="1" applyBorder="1" applyFont="1">
      <alignment horizontal="center"/>
    </xf>
    <xf borderId="0" fillId="0" fontId="1" numFmtId="0" xfId="0" applyFont="1"/>
    <xf borderId="1" fillId="0" fontId="8" numFmtId="164" xfId="0" applyBorder="1" applyFont="1" applyNumberFormat="1"/>
    <xf borderId="0" fillId="0" fontId="9" numFmtId="9" xfId="0" applyFont="1" applyNumberFormat="1"/>
    <xf borderId="0" fillId="0" fontId="1" numFmtId="0" xfId="0" applyAlignment="1" applyFont="1">
      <alignment horizontal="right"/>
    </xf>
    <xf borderId="0" fillId="0" fontId="1" numFmtId="1" xfId="0" applyAlignment="1" applyFont="1" applyNumberFormat="1">
      <alignment horizontal="center"/>
    </xf>
    <xf borderId="2" fillId="4" fontId="1" numFmtId="0" xfId="0" applyBorder="1" applyFill="1" applyFont="1"/>
    <xf borderId="2" fillId="2" fontId="1" numFmtId="1" xfId="0" applyBorder="1" applyFont="1" applyNumberFormat="1"/>
    <xf borderId="0" fillId="0" fontId="1" numFmtId="164" xfId="0" applyFont="1" applyNumberFormat="1"/>
    <xf borderId="1" fillId="2" fontId="1" numFmtId="1" xfId="0" applyAlignment="1" applyBorder="1" applyFont="1" applyNumberFormat="1">
      <alignment horizontal="center"/>
    </xf>
    <xf borderId="0" fillId="0" fontId="1" numFmtId="1" xfId="0" applyFont="1" applyNumberFormat="1"/>
    <xf borderId="2" fillId="4" fontId="1" numFmtId="1" xfId="0" applyBorder="1" applyFont="1" applyNumberFormat="1"/>
    <xf borderId="2" fillId="3" fontId="1" numFmtId="0" xfId="0" applyBorder="1" applyFont="1"/>
    <xf borderId="2" fillId="3" fontId="1" numFmtId="1" xfId="0" applyAlignment="1" applyBorder="1" applyFont="1" applyNumberFormat="1">
      <alignment horizontal="center"/>
    </xf>
    <xf borderId="2" fillId="3" fontId="1" numFmtId="1" xfId="0" applyBorder="1" applyFont="1" applyNumberFormat="1"/>
    <xf borderId="1" fillId="2" fontId="1" numFmtId="165" xfId="0" applyAlignment="1" applyBorder="1" applyFont="1" applyNumberFormat="1">
      <alignment horizontal="right"/>
    </xf>
    <xf borderId="1" fillId="2" fontId="1" numFmtId="0" xfId="0" applyAlignment="1" applyBorder="1" applyFont="1">
      <alignment horizontal="center"/>
    </xf>
    <xf borderId="1" fillId="0" fontId="8" numFmtId="166" xfId="0" applyBorder="1" applyFont="1" applyNumberFormat="1"/>
    <xf borderId="2" fillId="3" fontId="1" numFmtId="0" xfId="0" applyAlignment="1" applyBorder="1" applyFont="1">
      <alignment horizontal="center"/>
    </xf>
    <xf borderId="1" fillId="0" fontId="8" numFmtId="165" xfId="0" applyBorder="1" applyFont="1" applyNumberFormat="1"/>
    <xf borderId="0" fillId="0" fontId="10" numFmtId="0" xfId="0" applyFont="1"/>
    <xf borderId="0" fillId="0" fontId="11" numFmtId="0" xfId="0" applyFont="1"/>
    <xf borderId="1" fillId="2" fontId="1" numFmtId="9" xfId="0" applyAlignment="1" applyBorder="1" applyFont="1" applyNumberFormat="1">
      <alignment horizontal="center"/>
    </xf>
    <xf borderId="0" fillId="0" fontId="10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chartsheet" Target="chartsheets/sheet6.xml"/><Relationship Id="rId9" Type="http://schemas.openxmlformats.org/officeDocument/2006/relationships/chartsheet" Target="chartsheets/sheet5.xml"/><Relationship Id="rId5" Type="http://schemas.openxmlformats.org/officeDocument/2006/relationships/chartsheet" Target="chartsheets/sheet1.xml"/><Relationship Id="rId6" Type="http://schemas.openxmlformats.org/officeDocument/2006/relationships/chartsheet" Target="chartsheets/sheet2.xml"/><Relationship Id="rId7" Type="http://schemas.openxmlformats.org/officeDocument/2006/relationships/chartsheet" Target="chartsheets/sheet3.xml"/><Relationship Id="rId8" Type="http://schemas.openxmlformats.org/officeDocument/2006/relationships/chartsheet" Target="chart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1"/>
          <c:h val="0.7569331158238176"/>
        </c:manualLayout>
      </c:layout>
      <c:scatterChart>
        <c:scatterStyle val="lineMarker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'VFPPA Data Input'!$I$20:$P$20</c:f>
            </c:numRef>
          </c:xVal>
          <c:yVal>
            <c:numRef>
              <c:f>'VFPPA Data Input'!$Q$20:$X$20</c:f>
              <c:numCache/>
            </c:numRef>
          </c:yVal>
        </c:ser>
        <c:ser>
          <c:idx val="1"/>
          <c:order val="1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'VFPPA Data Input'!$I$20:$P$20</c:f>
            </c:numRef>
          </c:xVal>
          <c:yVal>
            <c:numRef>
              <c:f>'VFPPA Data Input'!$Q$64:$X$64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201484"/>
        <c:axId val="583265185"/>
      </c:scatterChart>
      <c:valAx>
        <c:axId val="9452014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583265185"/>
      </c:valAx>
      <c:valAx>
        <c:axId val="5832651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945201484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6"/>
          <c:y val="0.24959216965742445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1"/>
          <c:h val="0.7569331158238176"/>
        </c:manualLayout>
      </c:layout>
      <c:scatterChart>
        <c:scatterStyle val="lineMarker"/>
        <c:ser>
          <c:idx val="0"/>
          <c:order val="0"/>
          <c:tx>
            <c:v>System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'VFPPA Data Input'!$AS$20:$AZ$20</c:f>
            </c:numRef>
          </c:xVal>
          <c:yVal>
            <c:numRef>
              <c:f>'VFPPA Data Input'!$Q$64:$X$64</c:f>
              <c:numCache/>
            </c:numRef>
          </c:yVal>
        </c:ser>
        <c:ser>
          <c:idx val="1"/>
          <c:order val="1"/>
          <c:tx>
            <c:v>D60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'VFPPA Data Input'!$AS$20:$AZ$20</c:f>
            </c:numRef>
          </c:xVal>
          <c:yVal>
            <c:numRef>
              <c:f>'VFPPA Data Input'!$BB$20:$BI$20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2697"/>
        <c:axId val="130191653"/>
      </c:scatterChart>
      <c:valAx>
        <c:axId val="295026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30191653"/>
      </c:valAx>
      <c:valAx>
        <c:axId val="1301916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29502697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6"/>
          <c:y val="0.24959216965742445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2"/>
          <c:h val="0.7569331158238176"/>
        </c:manualLayout>
      </c:layout>
      <c:scatterChart>
        <c:scatterStyle val="lineMarker"/>
        <c:varyColors val="0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'VFPPA Data Input'!$I$20:$P$20</c:f>
            </c:numRef>
          </c:xVal>
          <c:yVal>
            <c:numRef>
              <c:f>'VFPPA Data Input'!$Q$20:$X$20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2339588"/>
        <c:axId val="1348724896"/>
      </c:scatterChart>
      <c:valAx>
        <c:axId val="10723395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348724896"/>
      </c:valAx>
      <c:valAx>
        <c:axId val="13487248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072339588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4"/>
          <c:y val="0.24959216965742437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1"/>
          <c:h val="0.7569331158238176"/>
        </c:manualLayout>
      </c:layout>
      <c:scatterChart>
        <c:scatterStyle val="lineMarker"/>
        <c:varyColors val="0"/>
        <c:ser>
          <c:idx val="0"/>
          <c:order val="0"/>
          <c:tx>
            <c:v>60hz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0080"/>
              </a:solidFill>
              <a:ln cmpd="sng">
                <a:solidFill>
                  <a:srgbClr val="000080"/>
                </a:solidFill>
              </a:ln>
            </c:spPr>
          </c:marker>
          <c:xVal>
            <c:numRef>
              <c:f>'VFPPA Data Input'!$I$20:$P$20</c:f>
            </c:numRef>
          </c:xVal>
          <c:yVal>
            <c:numRef>
              <c:f>'VFPPA Data Input'!$Q$20:$X$20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110743"/>
        <c:axId val="1039391514"/>
      </c:scatterChart>
      <c:valAx>
        <c:axId val="977110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039391514"/>
      </c:valAx>
      <c:valAx>
        <c:axId val="10393915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977110743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6"/>
          <c:y val="0.24959216965742445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1"/>
          <c:h val="0.7569331158238176"/>
        </c:manualLayout>
      </c:layout>
      <c:scatterChart>
        <c:scatterStyle val="lineMarker"/>
        <c:varyColors val="0"/>
        <c:ser>
          <c:idx val="0"/>
          <c:order val="0"/>
          <c:tx>
            <c:v>55hz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00FF"/>
              </a:solidFill>
              <a:ln cmpd="sng">
                <a:solidFill>
                  <a:srgbClr val="FF00FF"/>
                </a:solidFill>
              </a:ln>
            </c:spPr>
          </c:marker>
          <c:xVal>
            <c:numRef>
              <c:f>'VFPPA Data Input'!$I$25:$P$25</c:f>
            </c:numRef>
          </c:xVal>
          <c:yVal>
            <c:numRef>
              <c:f>'VFPPA Data Input'!$Q$25:$X$25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9412849"/>
        <c:axId val="1317366546"/>
      </c:scatterChart>
      <c:valAx>
        <c:axId val="19894128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317366546"/>
        <c:majorUnit val="100.0"/>
      </c:valAx>
      <c:valAx>
        <c:axId val="13173665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989412849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6"/>
          <c:y val="0.24959216965742445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580824972129321"/>
          <c:y val="0.11908646003262642"/>
          <c:w val="0.7904124860646561"/>
          <c:h val="0.7569331158238176"/>
        </c:manualLayout>
      </c:layout>
      <c:scatterChart>
        <c:scatterStyle val="lineMarker"/>
        <c:varyColors val="0"/>
        <c:ser>
          <c:idx val="0"/>
          <c:order val="0"/>
          <c:tx>
            <c:v>50hz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6600"/>
              </a:solidFill>
              <a:ln cmpd="sng">
                <a:solidFill>
                  <a:srgbClr val="FF6600"/>
                </a:solidFill>
              </a:ln>
            </c:spPr>
          </c:marker>
          <c:xVal>
            <c:numRef>
              <c:f>'VFPPA Data Input'!$I$30:$P$30</c:f>
            </c:numRef>
          </c:xVal>
          <c:yVal>
            <c:numRef>
              <c:f>'VFPPA Data Input'!$Q$30:$X$30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005280"/>
        <c:axId val="1604104727"/>
      </c:scatterChart>
      <c:valAx>
        <c:axId val="54400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Gallons Per Minute</a:t>
                </a:r>
              </a:p>
            </c:rich>
          </c:tx>
          <c:layout>
            <c:manualLayout>
              <c:xMode val="edge"/>
              <c:yMode val="edge"/>
              <c:x val="0.4013377926421405"/>
              <c:y val="0.92659053833605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1604104727"/>
      </c:valAx>
      <c:valAx>
        <c:axId val="16041047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Arial"/>
                  </a:defRPr>
                </a:pPr>
                <a:r>
                  <a:rPr b="1" i="0" sz="1000">
                    <a:solidFill>
                      <a:srgbClr val="000000"/>
                    </a:solidFill>
                    <a:latin typeface="Arial"/>
                  </a:rPr>
                  <a:t>Head in feet</a:t>
                </a:r>
              </a:p>
            </c:rich>
          </c:tx>
          <c:layout>
            <c:manualLayout>
              <c:xMode val="edge"/>
              <c:yMode val="edge"/>
              <c:x val="0.013377926421404658"/>
              <c:y val="0.43230016313214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Arial"/>
              </a:defRPr>
            </a:pPr>
          </a:p>
        </c:txPr>
        <c:crossAx val="544005280"/>
      </c:valAx>
      <c:spPr>
        <a:solidFill>
          <a:srgbClr val="FFFFFF"/>
        </a:solidFill>
      </c:spPr>
    </c:plotArea>
    <c:legend>
      <c:legendPos val="r"/>
      <c:layout>
        <c:manualLayout>
          <c:xMode val="edge"/>
          <c:yMode val="edge"/>
          <c:x val="0.9018952062430386"/>
          <c:y val="0.24959216965742445"/>
        </c:manualLayout>
      </c:layout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Arial"/>
            </a:defRPr>
          </a:pPr>
        </a:p>
      </c:txPr>
    </c:legend>
    <c:plotVisOnly val="1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25765997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28643478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499216537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2117686001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79608858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1057337309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umped101.com/" TargetMode="External"/><Relationship Id="rId2" Type="http://schemas.openxmlformats.org/officeDocument/2006/relationships/hyperlink" Target="http://www.pumped101.com/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hidden="1" min="1" max="6" width="7.71"/>
    <col customWidth="1" hidden="1" min="7" max="7" width="6.71"/>
    <col customWidth="1" min="8" max="8" width="6.71"/>
    <col customWidth="1" min="9" max="9" width="8.71"/>
    <col customWidth="1" min="10" max="26" width="6.71"/>
    <col customWidth="1" min="27" max="27" width="10.71"/>
    <col customWidth="1" min="28" max="30" width="6.71"/>
    <col customWidth="1" min="31" max="31" width="12.71"/>
    <col customWidth="1" min="32" max="42" width="6.71"/>
    <col customWidth="1" min="43" max="43" width="7.71"/>
    <col customWidth="1" min="44" max="61" width="0.14"/>
  </cols>
  <sheetData>
    <row r="1" ht="12.75" customHeight="1">
      <c r="AR1" s="1"/>
    </row>
    <row r="2" ht="12.75" customHeight="1">
      <c r="AR2" s="1"/>
    </row>
    <row r="3" ht="12.75" customHeight="1">
      <c r="I3" s="2" t="s">
        <v>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AA3" s="2" t="s">
        <v>1</v>
      </c>
      <c r="AB3" s="4"/>
      <c r="AC3" s="4"/>
      <c r="AR3" s="1"/>
    </row>
    <row r="4" ht="12.75" customHeight="1"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R4" s="1"/>
    </row>
    <row r="5" ht="12.75" customHeight="1">
      <c r="I5" s="3" t="s">
        <v>2</v>
      </c>
      <c r="J5" s="3"/>
      <c r="K5" s="3"/>
      <c r="L5" s="3"/>
      <c r="M5" s="3"/>
      <c r="N5" s="3"/>
      <c r="O5" s="3"/>
      <c r="P5" s="5"/>
      <c r="Q5" s="5"/>
      <c r="R5" s="5" t="s">
        <v>3</v>
      </c>
      <c r="S5" s="3"/>
      <c r="T5" s="3"/>
      <c r="AA5" s="6" t="s">
        <v>4</v>
      </c>
      <c r="AE5" s="7">
        <v>350.0</v>
      </c>
      <c r="AR5" s="1"/>
    </row>
    <row r="6" ht="12.75" customHeight="1"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A6" s="6" t="s">
        <v>5</v>
      </c>
      <c r="AE6" s="8">
        <v>0.78</v>
      </c>
      <c r="AR6" s="1"/>
    </row>
    <row r="7" ht="12.7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AA7" s="6" t="s">
        <v>6</v>
      </c>
      <c r="AE7" s="7">
        <v>100.0</v>
      </c>
      <c r="AR7" s="1"/>
    </row>
    <row r="8" ht="12.75" customHeight="1">
      <c r="B8" s="9"/>
      <c r="I8" s="3" t="s">
        <v>7</v>
      </c>
      <c r="J8" s="3"/>
      <c r="K8" s="3"/>
      <c r="L8" s="3"/>
      <c r="M8" s="3"/>
      <c r="N8" s="3"/>
      <c r="O8" s="3"/>
      <c r="P8" s="3"/>
      <c r="Q8" s="10"/>
      <c r="R8" s="10"/>
      <c r="S8" s="10"/>
      <c r="T8" s="10"/>
      <c r="U8" s="11"/>
      <c r="V8" s="11"/>
      <c r="W8" s="11"/>
      <c r="X8" s="11"/>
      <c r="AA8" s="6" t="s">
        <v>8</v>
      </c>
      <c r="AE8" s="8">
        <v>0.5</v>
      </c>
      <c r="AR8" s="1"/>
    </row>
    <row r="9" ht="12.75" customHeight="1">
      <c r="I9" s="3" t="s">
        <v>9</v>
      </c>
      <c r="J9" s="3"/>
      <c r="K9" s="3"/>
      <c r="L9" s="3"/>
      <c r="M9" s="3"/>
      <c r="N9" s="3"/>
      <c r="O9" s="3"/>
      <c r="P9" s="3"/>
      <c r="Q9" s="10"/>
      <c r="R9" s="10"/>
      <c r="S9" s="10"/>
      <c r="T9" s="10"/>
      <c r="U9" s="11"/>
      <c r="V9" s="11"/>
      <c r="W9" s="11"/>
      <c r="X9" s="11"/>
      <c r="AR9" s="1"/>
    </row>
    <row r="10" ht="12.75" customHeight="1">
      <c r="B10" s="12" t="s">
        <v>10</v>
      </c>
      <c r="J10" s="12"/>
      <c r="AA10" s="1" t="s">
        <v>11</v>
      </c>
      <c r="AB10" s="11"/>
      <c r="AC10" s="11"/>
      <c r="AD10" s="11"/>
      <c r="AE10" s="13">
        <f>AE5+AE7</f>
        <v>450</v>
      </c>
      <c r="AR10" s="1"/>
    </row>
    <row r="11" ht="12.75" customHeight="1">
      <c r="B11" s="12"/>
      <c r="J11" s="12"/>
      <c r="AA11" s="14" t="s">
        <v>12</v>
      </c>
      <c r="AB11" s="15"/>
      <c r="AC11" s="15"/>
      <c r="AD11" s="15"/>
      <c r="AE11" s="16">
        <f>AE5/AE10</f>
        <v>0.7777777778</v>
      </c>
      <c r="AR11" s="1"/>
    </row>
    <row r="12" ht="12.75" customHeight="1">
      <c r="B12" s="12"/>
      <c r="I12" s="12" t="s">
        <v>13</v>
      </c>
      <c r="J12" s="12"/>
      <c r="Q12" s="17" t="s">
        <v>14</v>
      </c>
      <c r="R12" s="18"/>
      <c r="S12" s="18"/>
      <c r="T12" s="18"/>
      <c r="U12" s="18"/>
      <c r="V12" s="18"/>
      <c r="W12" s="18"/>
      <c r="X12" s="19"/>
      <c r="AA12" s="20" t="s">
        <v>15</v>
      </c>
      <c r="AE12" s="21">
        <f>AE7/AE10</f>
        <v>0.2222222222</v>
      </c>
      <c r="AR12" s="1"/>
    </row>
    <row r="13" ht="12.75" customHeight="1">
      <c r="B13" s="12"/>
      <c r="J13" s="12"/>
      <c r="AE13" s="22">
        <f>AE11/AE12</f>
        <v>3.5</v>
      </c>
      <c r="AR13" s="1"/>
    </row>
    <row r="14" ht="12.75" customHeight="1">
      <c r="AA14" s="20" t="s">
        <v>16</v>
      </c>
      <c r="AE14" s="21">
        <f>((AE13*AE6)+AE8)/(AE13+1)</f>
        <v>0.7177777778</v>
      </c>
      <c r="AR14" s="1"/>
    </row>
    <row r="15" ht="12.75" customHeight="1">
      <c r="B15" s="6" t="s">
        <v>17</v>
      </c>
      <c r="I15" s="12" t="s">
        <v>18</v>
      </c>
      <c r="AA15" s="20" t="s">
        <v>19</v>
      </c>
      <c r="AR15" s="1"/>
    </row>
    <row r="16" ht="12.75" customHeight="1">
      <c r="I16" s="6" t="s">
        <v>20</v>
      </c>
      <c r="AR16" s="1"/>
    </row>
    <row r="17" ht="12.75" customHeight="1">
      <c r="I17" s="6" t="s">
        <v>21</v>
      </c>
      <c r="AA17" s="2" t="s">
        <v>22</v>
      </c>
      <c r="AB17" s="4"/>
      <c r="AC17" s="4"/>
      <c r="AR17" s="1"/>
    </row>
    <row r="18" ht="12.75" customHeight="1">
      <c r="Z18" s="1"/>
      <c r="AI18" s="20"/>
      <c r="AR18" s="1" t="s">
        <v>23</v>
      </c>
      <c r="AS18" s="23" t="s">
        <v>24</v>
      </c>
      <c r="AT18" s="23" t="s">
        <v>25</v>
      </c>
      <c r="AU18" s="23" t="s">
        <v>26</v>
      </c>
      <c r="AV18" s="23" t="s">
        <v>27</v>
      </c>
      <c r="AW18" s="23" t="s">
        <v>28</v>
      </c>
      <c r="AX18" s="23" t="s">
        <v>29</v>
      </c>
      <c r="AY18" s="23" t="s">
        <v>30</v>
      </c>
      <c r="AZ18" s="23" t="s">
        <v>31</v>
      </c>
      <c r="BB18" s="23" t="s">
        <v>32</v>
      </c>
      <c r="BC18" s="23" t="s">
        <v>33</v>
      </c>
      <c r="BD18" s="23" t="s">
        <v>34</v>
      </c>
      <c r="BE18" s="23" t="s">
        <v>35</v>
      </c>
      <c r="BF18" s="23" t="s">
        <v>36</v>
      </c>
      <c r="BG18" s="23" t="s">
        <v>37</v>
      </c>
      <c r="BH18" s="23" t="s">
        <v>38</v>
      </c>
      <c r="BI18" s="23" t="s">
        <v>39</v>
      </c>
    </row>
    <row r="19" ht="12.75" customHeight="1">
      <c r="I19" s="24" t="s">
        <v>40</v>
      </c>
      <c r="J19" s="24" t="s">
        <v>41</v>
      </c>
      <c r="K19" s="24" t="s">
        <v>42</v>
      </c>
      <c r="L19" s="24" t="s">
        <v>43</v>
      </c>
      <c r="M19" s="11" t="s">
        <v>44</v>
      </c>
      <c r="N19" s="11" t="s">
        <v>45</v>
      </c>
      <c r="O19" s="11" t="s">
        <v>46</v>
      </c>
      <c r="P19" s="11" t="s">
        <v>47</v>
      </c>
      <c r="Q19" s="24" t="s">
        <v>48</v>
      </c>
      <c r="R19" s="24" t="s">
        <v>49</v>
      </c>
      <c r="S19" s="24" t="s">
        <v>50</v>
      </c>
      <c r="T19" s="24" t="s">
        <v>51</v>
      </c>
      <c r="U19" s="11" t="s">
        <v>52</v>
      </c>
      <c r="V19" s="11" t="s">
        <v>53</v>
      </c>
      <c r="W19" s="11" t="s">
        <v>54</v>
      </c>
      <c r="X19" s="11" t="s">
        <v>55</v>
      </c>
      <c r="Y19" s="25"/>
      <c r="Z19" s="25"/>
      <c r="AA19" s="1" t="s">
        <v>56</v>
      </c>
      <c r="AE19" s="8">
        <v>0.66</v>
      </c>
      <c r="AF19" s="11"/>
      <c r="AG19" s="11"/>
      <c r="AI19" s="25"/>
      <c r="AJ19" s="11"/>
      <c r="AK19" s="11"/>
      <c r="AL19" s="11"/>
      <c r="AM19" s="11"/>
      <c r="AN19" s="11"/>
      <c r="AO19" s="11"/>
      <c r="AP19" s="11"/>
      <c r="AR19" s="1"/>
    </row>
    <row r="20" ht="12.75" customHeight="1">
      <c r="A20" s="6">
        <v>60.0</v>
      </c>
      <c r="B20" s="26">
        <v>3600.0</v>
      </c>
      <c r="C20" s="27">
        <f t="shared" ref="C20:C50" si="3">A20/60</f>
        <v>1</v>
      </c>
      <c r="D20" s="27">
        <v>1.0</v>
      </c>
      <c r="E20" s="27">
        <v>1.0</v>
      </c>
      <c r="F20" s="27"/>
      <c r="I20" s="28">
        <v>50.0</v>
      </c>
      <c r="J20" s="28">
        <v>100.0</v>
      </c>
      <c r="K20" s="28">
        <v>150.0</v>
      </c>
      <c r="L20" s="28">
        <v>200.0</v>
      </c>
      <c r="M20" s="28">
        <v>250.0</v>
      </c>
      <c r="N20" s="28">
        <v>300.0</v>
      </c>
      <c r="O20" s="28">
        <v>350.0</v>
      </c>
      <c r="P20" s="28">
        <v>400.0</v>
      </c>
      <c r="Q20" s="28">
        <v>280.0</v>
      </c>
      <c r="R20" s="28">
        <v>271.0</v>
      </c>
      <c r="S20" s="28">
        <v>262.0</v>
      </c>
      <c r="T20" s="28">
        <v>252.0</v>
      </c>
      <c r="U20" s="28">
        <v>240.0</v>
      </c>
      <c r="V20" s="28">
        <v>225.0</v>
      </c>
      <c r="W20" s="28">
        <v>206.0</v>
      </c>
      <c r="X20" s="28">
        <v>182.0</v>
      </c>
      <c r="Z20" s="15"/>
      <c r="AA20" s="6" t="s">
        <v>57</v>
      </c>
      <c r="AE20" s="8">
        <v>0.9</v>
      </c>
      <c r="AF20" s="15"/>
      <c r="AG20" s="15"/>
      <c r="AI20" s="15"/>
      <c r="AJ20" s="15"/>
      <c r="AK20" s="15"/>
      <c r="AL20" s="15"/>
      <c r="AM20" s="15"/>
      <c r="AN20" s="15"/>
      <c r="AO20" s="15"/>
      <c r="AP20" s="15"/>
      <c r="AR20" s="1" t="s">
        <v>58</v>
      </c>
      <c r="AS20" s="29">
        <f t="shared" ref="AS20:AZ20" si="1">I20*2</f>
        <v>100</v>
      </c>
      <c r="AT20" s="29">
        <f t="shared" si="1"/>
        <v>200</v>
      </c>
      <c r="AU20" s="29">
        <f t="shared" si="1"/>
        <v>300</v>
      </c>
      <c r="AV20" s="29">
        <f t="shared" si="1"/>
        <v>400</v>
      </c>
      <c r="AW20" s="29">
        <f t="shared" si="1"/>
        <v>500</v>
      </c>
      <c r="AX20" s="29">
        <f t="shared" si="1"/>
        <v>600</v>
      </c>
      <c r="AY20" s="29">
        <f t="shared" si="1"/>
        <v>700</v>
      </c>
      <c r="AZ20" s="29">
        <f t="shared" si="1"/>
        <v>800</v>
      </c>
      <c r="BA20" s="29"/>
      <c r="BB20" s="29">
        <f t="shared" ref="BB20:BI20" si="2">Q20</f>
        <v>280</v>
      </c>
      <c r="BC20" s="29">
        <f t="shared" si="2"/>
        <v>271</v>
      </c>
      <c r="BD20" s="29">
        <f t="shared" si="2"/>
        <v>262</v>
      </c>
      <c r="BE20" s="29">
        <f t="shared" si="2"/>
        <v>252</v>
      </c>
      <c r="BF20" s="29">
        <f t="shared" si="2"/>
        <v>240</v>
      </c>
      <c r="BG20" s="29">
        <f t="shared" si="2"/>
        <v>225</v>
      </c>
      <c r="BH20" s="29">
        <f t="shared" si="2"/>
        <v>206</v>
      </c>
      <c r="BI20" s="29">
        <f t="shared" si="2"/>
        <v>182</v>
      </c>
    </row>
    <row r="21" customHeight="1">
      <c r="A21" s="6">
        <v>59.0</v>
      </c>
      <c r="B21" s="29">
        <f t="shared" ref="B21:B50" si="8">(A21/60)*B$20</f>
        <v>3540</v>
      </c>
      <c r="C21" s="27">
        <f t="shared" si="3"/>
        <v>0.9833333333</v>
      </c>
      <c r="D21" s="27">
        <f t="shared" ref="D21:D50" si="9">C21*C21</f>
        <v>0.9669444444</v>
      </c>
      <c r="E21" s="27">
        <f t="shared" ref="E21:E50" si="10">C21*D21</f>
        <v>0.9508287037</v>
      </c>
      <c r="F21" s="27"/>
      <c r="G21" s="11">
        <v>59.0</v>
      </c>
      <c r="H21" s="11"/>
      <c r="I21" s="29">
        <f t="shared" ref="I21:I50" si="11">I$20*D21</f>
        <v>48.34722222</v>
      </c>
      <c r="J21" s="29">
        <f t="shared" ref="J21:P21" si="4">J$20*$C21</f>
        <v>98.33333333</v>
      </c>
      <c r="K21" s="29">
        <f t="shared" si="4"/>
        <v>147.5</v>
      </c>
      <c r="L21" s="29">
        <f t="shared" si="4"/>
        <v>196.6666667</v>
      </c>
      <c r="M21" s="29">
        <f t="shared" si="4"/>
        <v>245.8333333</v>
      </c>
      <c r="N21" s="29">
        <f t="shared" si="4"/>
        <v>295</v>
      </c>
      <c r="O21" s="29">
        <f t="shared" si="4"/>
        <v>344.1666667</v>
      </c>
      <c r="P21" s="29">
        <f t="shared" si="4"/>
        <v>393.3333333</v>
      </c>
      <c r="Q21" s="29">
        <f t="shared" ref="Q21:X21" si="5">Q$20*$D21</f>
        <v>270.7444444</v>
      </c>
      <c r="R21" s="29">
        <f t="shared" si="5"/>
        <v>262.0419444</v>
      </c>
      <c r="S21" s="29">
        <f t="shared" si="5"/>
        <v>253.3394444</v>
      </c>
      <c r="T21" s="29">
        <f t="shared" si="5"/>
        <v>243.67</v>
      </c>
      <c r="U21" s="29">
        <f t="shared" si="5"/>
        <v>232.0666667</v>
      </c>
      <c r="V21" s="29">
        <f t="shared" si="5"/>
        <v>217.5625</v>
      </c>
      <c r="W21" s="29">
        <f t="shared" si="5"/>
        <v>199.1905556</v>
      </c>
      <c r="X21" s="29">
        <f t="shared" si="5"/>
        <v>175.9838889</v>
      </c>
      <c r="Y21" s="30"/>
      <c r="Z21" s="15"/>
      <c r="AA21" s="15"/>
      <c r="AB21" s="15"/>
      <c r="AC21" s="15"/>
      <c r="AD21" s="15"/>
      <c r="AE21" s="15"/>
      <c r="AF21" s="15"/>
      <c r="AG21" s="15"/>
      <c r="AI21" s="31"/>
      <c r="AJ21" s="31"/>
      <c r="AK21" s="31"/>
      <c r="AL21" s="31"/>
      <c r="AM21" s="31"/>
      <c r="AN21" s="31"/>
      <c r="AO21" s="31"/>
      <c r="AP21" s="31"/>
      <c r="AR21" s="1" t="s">
        <v>59</v>
      </c>
      <c r="AS21" s="29">
        <f t="shared" ref="AS21:AZ21" si="6">I25*2</f>
        <v>84.02777778</v>
      </c>
      <c r="AT21" s="29">
        <f t="shared" si="6"/>
        <v>183.3333333</v>
      </c>
      <c r="AU21" s="29">
        <f t="shared" si="6"/>
        <v>275</v>
      </c>
      <c r="AV21" s="29">
        <f t="shared" si="6"/>
        <v>366.6666667</v>
      </c>
      <c r="AW21" s="29">
        <f t="shared" si="6"/>
        <v>458.3333333</v>
      </c>
      <c r="AX21" s="29">
        <f t="shared" si="6"/>
        <v>550</v>
      </c>
      <c r="AY21" s="29">
        <f t="shared" si="6"/>
        <v>641.6666667</v>
      </c>
      <c r="AZ21" s="29">
        <f t="shared" si="6"/>
        <v>733.3333333</v>
      </c>
      <c r="BA21" s="29"/>
      <c r="BB21" s="29">
        <f t="shared" ref="BB21:BI21" si="7">Q25</f>
        <v>235.2777778</v>
      </c>
      <c r="BC21" s="29">
        <f t="shared" si="7"/>
        <v>227.7152778</v>
      </c>
      <c r="BD21" s="29">
        <f t="shared" si="7"/>
        <v>220.1527778</v>
      </c>
      <c r="BE21" s="29">
        <f t="shared" si="7"/>
        <v>211.75</v>
      </c>
      <c r="BF21" s="29">
        <f t="shared" si="7"/>
        <v>201.6666667</v>
      </c>
      <c r="BG21" s="29">
        <f t="shared" si="7"/>
        <v>189.0625</v>
      </c>
      <c r="BH21" s="29">
        <f t="shared" si="7"/>
        <v>173.0972222</v>
      </c>
      <c r="BI21" s="29">
        <f t="shared" si="7"/>
        <v>152.9305556</v>
      </c>
    </row>
    <row r="22" customHeight="1">
      <c r="A22" s="6">
        <v>58.0</v>
      </c>
      <c r="B22" s="29">
        <f t="shared" si="8"/>
        <v>3480</v>
      </c>
      <c r="C22" s="27">
        <f t="shared" si="3"/>
        <v>0.9666666667</v>
      </c>
      <c r="D22" s="27">
        <f t="shared" si="9"/>
        <v>0.9344444444</v>
      </c>
      <c r="E22" s="27">
        <f t="shared" si="10"/>
        <v>0.9032962963</v>
      </c>
      <c r="F22" s="27"/>
      <c r="G22" s="11">
        <v>58.0</v>
      </c>
      <c r="H22" s="11"/>
      <c r="I22" s="29">
        <f t="shared" si="11"/>
        <v>46.72222222</v>
      </c>
      <c r="J22" s="29">
        <f t="shared" ref="J22:P22" si="12">J$20*$C22</f>
        <v>96.66666667</v>
      </c>
      <c r="K22" s="29">
        <f t="shared" si="12"/>
        <v>145</v>
      </c>
      <c r="L22" s="29">
        <f t="shared" si="12"/>
        <v>193.3333333</v>
      </c>
      <c r="M22" s="29">
        <f t="shared" si="12"/>
        <v>241.6666667</v>
      </c>
      <c r="N22" s="29">
        <f t="shared" si="12"/>
        <v>290</v>
      </c>
      <c r="O22" s="29">
        <f t="shared" si="12"/>
        <v>338.3333333</v>
      </c>
      <c r="P22" s="29">
        <f t="shared" si="12"/>
        <v>386.6666667</v>
      </c>
      <c r="Q22" s="29">
        <f t="shared" ref="Q22:X22" si="13">Q$20*$D22</f>
        <v>261.6444444</v>
      </c>
      <c r="R22" s="29">
        <f t="shared" si="13"/>
        <v>253.2344444</v>
      </c>
      <c r="S22" s="29">
        <f t="shared" si="13"/>
        <v>244.8244444</v>
      </c>
      <c r="T22" s="29">
        <f t="shared" si="13"/>
        <v>235.48</v>
      </c>
      <c r="U22" s="29">
        <f t="shared" si="13"/>
        <v>224.2666667</v>
      </c>
      <c r="V22" s="29">
        <f t="shared" si="13"/>
        <v>210.25</v>
      </c>
      <c r="W22" s="29">
        <f t="shared" si="13"/>
        <v>192.4955556</v>
      </c>
      <c r="X22" s="29">
        <f t="shared" si="13"/>
        <v>170.0688889</v>
      </c>
      <c r="Y22" s="29"/>
      <c r="Z22" s="15"/>
      <c r="AA22" s="15"/>
      <c r="AB22" s="15"/>
      <c r="AC22" s="15"/>
      <c r="AD22" s="15"/>
      <c r="AE22" s="15"/>
      <c r="AF22" s="15"/>
      <c r="AG22" s="15"/>
      <c r="AI22" s="31"/>
      <c r="AJ22" s="31"/>
      <c r="AK22" s="31"/>
      <c r="AL22" s="31"/>
      <c r="AM22" s="31"/>
      <c r="AN22" s="31"/>
      <c r="AO22" s="31"/>
      <c r="AP22" s="31"/>
      <c r="AR22" s="1" t="s">
        <v>60</v>
      </c>
      <c r="AS22" s="29">
        <f t="shared" ref="AS22:AZ22" si="14">I30*2</f>
        <v>69.44444444</v>
      </c>
      <c r="AT22" s="29">
        <f t="shared" si="14"/>
        <v>166.6666667</v>
      </c>
      <c r="AU22" s="29">
        <f t="shared" si="14"/>
        <v>250</v>
      </c>
      <c r="AV22" s="29">
        <f t="shared" si="14"/>
        <v>333.3333333</v>
      </c>
      <c r="AW22" s="29">
        <f t="shared" si="14"/>
        <v>416.6666667</v>
      </c>
      <c r="AX22" s="29">
        <f t="shared" si="14"/>
        <v>500</v>
      </c>
      <c r="AY22" s="29">
        <f t="shared" si="14"/>
        <v>583.3333333</v>
      </c>
      <c r="AZ22" s="29">
        <f t="shared" si="14"/>
        <v>666.6666667</v>
      </c>
      <c r="BA22" s="29"/>
      <c r="BB22" s="29">
        <f t="shared" ref="BB22:BI22" si="15">Q30</f>
        <v>194.4444444</v>
      </c>
      <c r="BC22" s="29">
        <f t="shared" si="15"/>
        <v>188.1944444</v>
      </c>
      <c r="BD22" s="29">
        <f t="shared" si="15"/>
        <v>181.9444444</v>
      </c>
      <c r="BE22" s="29">
        <f t="shared" si="15"/>
        <v>175</v>
      </c>
      <c r="BF22" s="29">
        <f t="shared" si="15"/>
        <v>166.6666667</v>
      </c>
      <c r="BG22" s="29">
        <f t="shared" si="15"/>
        <v>156.25</v>
      </c>
      <c r="BH22" s="29">
        <f t="shared" si="15"/>
        <v>143.0555556</v>
      </c>
      <c r="BI22" s="29">
        <f t="shared" si="15"/>
        <v>126.3888889</v>
      </c>
    </row>
    <row r="23" customHeight="1">
      <c r="A23" s="6">
        <v>57.0</v>
      </c>
      <c r="B23" s="29">
        <f t="shared" si="8"/>
        <v>3420</v>
      </c>
      <c r="C23" s="27">
        <f t="shared" si="3"/>
        <v>0.95</v>
      </c>
      <c r="D23" s="27">
        <f t="shared" si="9"/>
        <v>0.9025</v>
      </c>
      <c r="E23" s="27">
        <f t="shared" si="10"/>
        <v>0.857375</v>
      </c>
      <c r="F23" s="27"/>
      <c r="G23" s="11">
        <v>57.0</v>
      </c>
      <c r="H23" s="11"/>
      <c r="I23" s="29">
        <f t="shared" si="11"/>
        <v>45.125</v>
      </c>
      <c r="J23" s="29">
        <f t="shared" ref="J23:P23" si="16">J$20*$C23</f>
        <v>95</v>
      </c>
      <c r="K23" s="29">
        <f t="shared" si="16"/>
        <v>142.5</v>
      </c>
      <c r="L23" s="29">
        <f t="shared" si="16"/>
        <v>190</v>
      </c>
      <c r="M23" s="29">
        <f t="shared" si="16"/>
        <v>237.5</v>
      </c>
      <c r="N23" s="29">
        <f t="shared" si="16"/>
        <v>285</v>
      </c>
      <c r="O23" s="29">
        <f t="shared" si="16"/>
        <v>332.5</v>
      </c>
      <c r="P23" s="29">
        <f t="shared" si="16"/>
        <v>380</v>
      </c>
      <c r="Q23" s="29">
        <f t="shared" ref="Q23:X23" si="17">Q$20*$D23</f>
        <v>252.7</v>
      </c>
      <c r="R23" s="29">
        <f t="shared" si="17"/>
        <v>244.5775</v>
      </c>
      <c r="S23" s="29">
        <f t="shared" si="17"/>
        <v>236.455</v>
      </c>
      <c r="T23" s="29">
        <f t="shared" si="17"/>
        <v>227.43</v>
      </c>
      <c r="U23" s="29">
        <f t="shared" si="17"/>
        <v>216.6</v>
      </c>
      <c r="V23" s="29">
        <f t="shared" si="17"/>
        <v>203.0625</v>
      </c>
      <c r="W23" s="29">
        <f t="shared" si="17"/>
        <v>185.915</v>
      </c>
      <c r="X23" s="29">
        <f t="shared" si="17"/>
        <v>164.255</v>
      </c>
      <c r="Y23" s="29"/>
      <c r="Z23" s="15"/>
      <c r="AA23" s="15"/>
      <c r="AB23" s="15"/>
      <c r="AC23" s="15"/>
      <c r="AD23" s="15"/>
      <c r="AE23" s="15"/>
      <c r="AF23" s="15"/>
      <c r="AG23" s="15"/>
      <c r="AI23" s="31"/>
      <c r="AJ23" s="31"/>
      <c r="AK23" s="31"/>
      <c r="AL23" s="31"/>
      <c r="AM23" s="31"/>
      <c r="AN23" s="31"/>
      <c r="AO23" s="31"/>
      <c r="AP23" s="31"/>
      <c r="AQ23" s="29"/>
      <c r="AR23" s="1" t="s">
        <v>61</v>
      </c>
      <c r="AS23" s="29">
        <f t="shared" ref="AS23:AZ23" si="18">I35*2</f>
        <v>56.25</v>
      </c>
      <c r="AT23" s="29">
        <f t="shared" si="18"/>
        <v>150</v>
      </c>
      <c r="AU23" s="29">
        <f t="shared" si="18"/>
        <v>225</v>
      </c>
      <c r="AV23" s="29">
        <f t="shared" si="18"/>
        <v>300</v>
      </c>
      <c r="AW23" s="29">
        <f t="shared" si="18"/>
        <v>375</v>
      </c>
      <c r="AX23" s="29">
        <f t="shared" si="18"/>
        <v>450</v>
      </c>
      <c r="AY23" s="29">
        <f t="shared" si="18"/>
        <v>525</v>
      </c>
      <c r="AZ23" s="29">
        <f t="shared" si="18"/>
        <v>600</v>
      </c>
      <c r="BA23" s="29"/>
      <c r="BB23" s="29">
        <f t="shared" ref="BB23:BI23" si="19">Q35</f>
        <v>157.5</v>
      </c>
      <c r="BC23" s="29">
        <f t="shared" si="19"/>
        <v>152.4375</v>
      </c>
      <c r="BD23" s="29">
        <f t="shared" si="19"/>
        <v>147.375</v>
      </c>
      <c r="BE23" s="29">
        <f t="shared" si="19"/>
        <v>141.75</v>
      </c>
      <c r="BF23" s="29">
        <f t="shared" si="19"/>
        <v>135</v>
      </c>
      <c r="BG23" s="29">
        <f t="shared" si="19"/>
        <v>126.5625</v>
      </c>
      <c r="BH23" s="29">
        <f t="shared" si="19"/>
        <v>115.875</v>
      </c>
      <c r="BI23" s="29">
        <f t="shared" si="19"/>
        <v>102.375</v>
      </c>
    </row>
    <row r="24" customHeight="1">
      <c r="A24" s="6">
        <v>56.0</v>
      </c>
      <c r="B24" s="29">
        <f t="shared" si="8"/>
        <v>3360</v>
      </c>
      <c r="C24" s="27">
        <f t="shared" si="3"/>
        <v>0.9333333333</v>
      </c>
      <c r="D24" s="27">
        <f t="shared" si="9"/>
        <v>0.8711111111</v>
      </c>
      <c r="E24" s="27">
        <f t="shared" si="10"/>
        <v>0.813037037</v>
      </c>
      <c r="F24" s="27"/>
      <c r="G24" s="11">
        <v>56.0</v>
      </c>
      <c r="H24" s="11"/>
      <c r="I24" s="29">
        <f t="shared" si="11"/>
        <v>43.55555556</v>
      </c>
      <c r="J24" s="29">
        <f t="shared" ref="J24:P24" si="20">J$20*$C24</f>
        <v>93.33333333</v>
      </c>
      <c r="K24" s="29">
        <f t="shared" si="20"/>
        <v>140</v>
      </c>
      <c r="L24" s="29">
        <f t="shared" si="20"/>
        <v>186.6666667</v>
      </c>
      <c r="M24" s="29">
        <f t="shared" si="20"/>
        <v>233.3333333</v>
      </c>
      <c r="N24" s="29">
        <f t="shared" si="20"/>
        <v>280</v>
      </c>
      <c r="O24" s="29">
        <f t="shared" si="20"/>
        <v>326.6666667</v>
      </c>
      <c r="P24" s="29">
        <f t="shared" si="20"/>
        <v>373.3333333</v>
      </c>
      <c r="Q24" s="29">
        <f t="shared" ref="Q24:X24" si="21">Q$20*$D24</f>
        <v>243.9111111</v>
      </c>
      <c r="R24" s="29">
        <f t="shared" si="21"/>
        <v>236.0711111</v>
      </c>
      <c r="S24" s="29">
        <f t="shared" si="21"/>
        <v>228.2311111</v>
      </c>
      <c r="T24" s="29">
        <f t="shared" si="21"/>
        <v>219.52</v>
      </c>
      <c r="U24" s="29">
        <f t="shared" si="21"/>
        <v>209.0666667</v>
      </c>
      <c r="V24" s="29">
        <f t="shared" si="21"/>
        <v>196</v>
      </c>
      <c r="W24" s="29">
        <f t="shared" si="21"/>
        <v>179.4488889</v>
      </c>
      <c r="X24" s="29">
        <f t="shared" si="21"/>
        <v>158.5422222</v>
      </c>
      <c r="Y24" s="29"/>
      <c r="Z24" s="15"/>
      <c r="AA24" s="15"/>
      <c r="AB24" s="15"/>
      <c r="AC24" s="15"/>
      <c r="AD24" s="15"/>
      <c r="AE24" s="15"/>
      <c r="AF24" s="15"/>
      <c r="AG24" s="15"/>
      <c r="AI24" s="32"/>
      <c r="AJ24" s="33"/>
      <c r="AK24" s="33"/>
      <c r="AL24" s="33"/>
      <c r="AM24" s="33"/>
      <c r="AN24" s="33"/>
      <c r="AO24" s="33"/>
      <c r="AP24" s="33"/>
      <c r="AQ24" s="29"/>
      <c r="AR24" s="1" t="s">
        <v>62</v>
      </c>
      <c r="AS24" s="29">
        <f t="shared" ref="AS24:AZ24" si="22">I23*2</f>
        <v>90.25</v>
      </c>
      <c r="AT24" s="29">
        <f t="shared" si="22"/>
        <v>190</v>
      </c>
      <c r="AU24" s="29">
        <f t="shared" si="22"/>
        <v>285</v>
      </c>
      <c r="AV24" s="29">
        <f t="shared" si="22"/>
        <v>380</v>
      </c>
      <c r="AW24" s="29">
        <f t="shared" si="22"/>
        <v>475</v>
      </c>
      <c r="AX24" s="29">
        <f t="shared" si="22"/>
        <v>570</v>
      </c>
      <c r="AY24" s="29">
        <f t="shared" si="22"/>
        <v>665</v>
      </c>
      <c r="AZ24" s="29">
        <f t="shared" si="22"/>
        <v>760</v>
      </c>
      <c r="BA24" s="29"/>
      <c r="BB24" s="29">
        <f t="shared" ref="BB24:BI24" si="23">Q23</f>
        <v>252.7</v>
      </c>
      <c r="BC24" s="29">
        <f t="shared" si="23"/>
        <v>244.5775</v>
      </c>
      <c r="BD24" s="29">
        <f t="shared" si="23"/>
        <v>236.455</v>
      </c>
      <c r="BE24" s="29">
        <f t="shared" si="23"/>
        <v>227.43</v>
      </c>
      <c r="BF24" s="29">
        <f t="shared" si="23"/>
        <v>216.6</v>
      </c>
      <c r="BG24" s="29">
        <f t="shared" si="23"/>
        <v>203.0625</v>
      </c>
      <c r="BH24" s="29">
        <f t="shared" si="23"/>
        <v>185.915</v>
      </c>
      <c r="BI24" s="29">
        <f t="shared" si="23"/>
        <v>164.255</v>
      </c>
    </row>
    <row r="25" customHeight="1">
      <c r="A25" s="6">
        <v>55.0</v>
      </c>
      <c r="B25" s="29">
        <f t="shared" si="8"/>
        <v>3300</v>
      </c>
      <c r="C25" s="27">
        <f t="shared" si="3"/>
        <v>0.9166666667</v>
      </c>
      <c r="D25" s="27">
        <f t="shared" si="9"/>
        <v>0.8402777778</v>
      </c>
      <c r="E25" s="27">
        <f t="shared" si="10"/>
        <v>0.7702546296</v>
      </c>
      <c r="F25" s="27"/>
      <c r="G25" s="11">
        <v>55.0</v>
      </c>
      <c r="H25" s="11"/>
      <c r="I25" s="29">
        <f t="shared" si="11"/>
        <v>42.01388889</v>
      </c>
      <c r="J25" s="29">
        <f t="shared" ref="J25:P25" si="24">J$20*$C25</f>
        <v>91.66666667</v>
      </c>
      <c r="K25" s="29">
        <f t="shared" si="24"/>
        <v>137.5</v>
      </c>
      <c r="L25" s="29">
        <f t="shared" si="24"/>
        <v>183.3333333</v>
      </c>
      <c r="M25" s="29">
        <f t="shared" si="24"/>
        <v>229.1666667</v>
      </c>
      <c r="N25" s="29">
        <f t="shared" si="24"/>
        <v>275</v>
      </c>
      <c r="O25" s="29">
        <f t="shared" si="24"/>
        <v>320.8333333</v>
      </c>
      <c r="P25" s="29">
        <f t="shared" si="24"/>
        <v>366.6666667</v>
      </c>
      <c r="Q25" s="29">
        <f t="shared" ref="Q25:X25" si="25">Q$20*$D25</f>
        <v>235.2777778</v>
      </c>
      <c r="R25" s="29">
        <f t="shared" si="25"/>
        <v>227.7152778</v>
      </c>
      <c r="S25" s="29">
        <f t="shared" si="25"/>
        <v>220.1527778</v>
      </c>
      <c r="T25" s="29">
        <f t="shared" si="25"/>
        <v>211.75</v>
      </c>
      <c r="U25" s="29">
        <f t="shared" si="25"/>
        <v>201.6666667</v>
      </c>
      <c r="V25" s="29">
        <f t="shared" si="25"/>
        <v>189.0625</v>
      </c>
      <c r="W25" s="29">
        <f t="shared" si="25"/>
        <v>173.0972222</v>
      </c>
      <c r="X25" s="29">
        <f t="shared" si="25"/>
        <v>152.9305556</v>
      </c>
      <c r="Y25" s="29"/>
      <c r="Z25" s="15"/>
      <c r="AA25" s="15"/>
      <c r="AB25" s="15"/>
      <c r="AC25" s="15"/>
      <c r="AD25" s="15"/>
      <c r="AE25" s="15"/>
      <c r="AF25" s="15"/>
      <c r="AG25" s="15"/>
      <c r="AI25" s="15"/>
      <c r="AJ25" s="15"/>
      <c r="AK25" s="15"/>
      <c r="AL25" s="15"/>
      <c r="AM25" s="15"/>
      <c r="AN25" s="15"/>
      <c r="AO25" s="15"/>
      <c r="AP25" s="15"/>
      <c r="AQ25" s="29"/>
      <c r="AR25" s="1" t="s">
        <v>63</v>
      </c>
      <c r="AS25" s="29">
        <f t="shared" ref="AS25:AZ25" si="26">I45*2</f>
        <v>34.02777778</v>
      </c>
      <c r="AT25" s="29">
        <f t="shared" si="26"/>
        <v>116.6666667</v>
      </c>
      <c r="AU25" s="29">
        <f t="shared" si="26"/>
        <v>175</v>
      </c>
      <c r="AV25" s="29">
        <f t="shared" si="26"/>
        <v>233.3333333</v>
      </c>
      <c r="AW25" s="29">
        <f t="shared" si="26"/>
        <v>291.6666667</v>
      </c>
      <c r="AX25" s="29">
        <f t="shared" si="26"/>
        <v>350</v>
      </c>
      <c r="AY25" s="29">
        <f t="shared" si="26"/>
        <v>408.3333333</v>
      </c>
      <c r="AZ25" s="29">
        <f t="shared" si="26"/>
        <v>466.6666667</v>
      </c>
      <c r="BA25" s="29"/>
      <c r="BB25" s="29">
        <f t="shared" ref="BB25:BI25" si="27">Q45</f>
        <v>95.27777778</v>
      </c>
      <c r="BC25" s="29">
        <f t="shared" si="27"/>
        <v>92.21527778</v>
      </c>
      <c r="BD25" s="29">
        <f t="shared" si="27"/>
        <v>89.15277778</v>
      </c>
      <c r="BE25" s="29">
        <f t="shared" si="27"/>
        <v>85.75</v>
      </c>
      <c r="BF25" s="29">
        <f t="shared" si="27"/>
        <v>81.66666667</v>
      </c>
      <c r="BG25" s="29">
        <f t="shared" si="27"/>
        <v>76.5625</v>
      </c>
      <c r="BH25" s="29">
        <f t="shared" si="27"/>
        <v>70.09722222</v>
      </c>
      <c r="BI25" s="29">
        <f t="shared" si="27"/>
        <v>61.93055556</v>
      </c>
    </row>
    <row r="26" customHeight="1">
      <c r="A26" s="6">
        <v>54.0</v>
      </c>
      <c r="B26" s="29">
        <f t="shared" si="8"/>
        <v>3240</v>
      </c>
      <c r="C26" s="27">
        <f t="shared" si="3"/>
        <v>0.9</v>
      </c>
      <c r="D26" s="27">
        <f t="shared" si="9"/>
        <v>0.81</v>
      </c>
      <c r="E26" s="27">
        <f t="shared" si="10"/>
        <v>0.729</v>
      </c>
      <c r="F26" s="27"/>
      <c r="G26" s="11">
        <v>54.0</v>
      </c>
      <c r="H26" s="11"/>
      <c r="I26" s="29">
        <f t="shared" si="11"/>
        <v>40.5</v>
      </c>
      <c r="J26" s="29">
        <f t="shared" ref="J26:P26" si="28">J$20*$C26</f>
        <v>90</v>
      </c>
      <c r="K26" s="29">
        <f t="shared" si="28"/>
        <v>135</v>
      </c>
      <c r="L26" s="29">
        <f t="shared" si="28"/>
        <v>180</v>
      </c>
      <c r="M26" s="29">
        <f t="shared" si="28"/>
        <v>225</v>
      </c>
      <c r="N26" s="29">
        <f t="shared" si="28"/>
        <v>270</v>
      </c>
      <c r="O26" s="29">
        <f t="shared" si="28"/>
        <v>315</v>
      </c>
      <c r="P26" s="29">
        <f t="shared" si="28"/>
        <v>360</v>
      </c>
      <c r="Q26" s="29">
        <f t="shared" ref="Q26:X26" si="29">Q$20*$D26</f>
        <v>226.8</v>
      </c>
      <c r="R26" s="29">
        <f t="shared" si="29"/>
        <v>219.51</v>
      </c>
      <c r="S26" s="29">
        <f t="shared" si="29"/>
        <v>212.22</v>
      </c>
      <c r="T26" s="29">
        <f t="shared" si="29"/>
        <v>204.12</v>
      </c>
      <c r="U26" s="29">
        <f t="shared" si="29"/>
        <v>194.4</v>
      </c>
      <c r="V26" s="29">
        <f t="shared" si="29"/>
        <v>182.25</v>
      </c>
      <c r="W26" s="29">
        <f t="shared" si="29"/>
        <v>166.86</v>
      </c>
      <c r="X26" s="29">
        <f t="shared" si="29"/>
        <v>147.42</v>
      </c>
      <c r="Y26" s="29"/>
      <c r="Z26" s="32"/>
      <c r="AA26" s="33"/>
      <c r="AB26" s="33"/>
      <c r="AC26" s="33"/>
      <c r="AD26" s="33"/>
      <c r="AE26" s="33"/>
      <c r="AF26" s="33"/>
      <c r="AG26" s="33"/>
      <c r="AI26" s="32"/>
      <c r="AJ26" s="33"/>
      <c r="AK26" s="33"/>
      <c r="AL26" s="33"/>
      <c r="AM26" s="33"/>
      <c r="AN26" s="33"/>
      <c r="AO26" s="33"/>
      <c r="AP26" s="33"/>
      <c r="AQ26" s="29"/>
      <c r="AR26" s="1" t="s">
        <v>64</v>
      </c>
      <c r="AS26" s="29">
        <f t="shared" ref="AS26:AZ26" si="30">I50*2</f>
        <v>25</v>
      </c>
      <c r="AT26" s="29">
        <f t="shared" si="30"/>
        <v>100</v>
      </c>
      <c r="AU26" s="29">
        <f t="shared" si="30"/>
        <v>150</v>
      </c>
      <c r="AV26" s="29">
        <f t="shared" si="30"/>
        <v>200</v>
      </c>
      <c r="AW26" s="29">
        <f t="shared" si="30"/>
        <v>250</v>
      </c>
      <c r="AX26" s="29">
        <f t="shared" si="30"/>
        <v>300</v>
      </c>
      <c r="AY26" s="29">
        <f t="shared" si="30"/>
        <v>350</v>
      </c>
      <c r="AZ26" s="29">
        <f t="shared" si="30"/>
        <v>400</v>
      </c>
      <c r="BA26" s="29"/>
      <c r="BB26" s="29">
        <f t="shared" ref="BB26:BI26" si="31">Q50</f>
        <v>70</v>
      </c>
      <c r="BC26" s="29">
        <f t="shared" si="31"/>
        <v>67.75</v>
      </c>
      <c r="BD26" s="29">
        <f t="shared" si="31"/>
        <v>65.5</v>
      </c>
      <c r="BE26" s="29">
        <f t="shared" si="31"/>
        <v>63</v>
      </c>
      <c r="BF26" s="29">
        <f t="shared" si="31"/>
        <v>60</v>
      </c>
      <c r="BG26" s="29">
        <f t="shared" si="31"/>
        <v>56.25</v>
      </c>
      <c r="BH26" s="29">
        <f t="shared" si="31"/>
        <v>51.5</v>
      </c>
      <c r="BI26" s="29">
        <f t="shared" si="31"/>
        <v>45.5</v>
      </c>
    </row>
    <row r="27" customHeight="1">
      <c r="A27" s="6">
        <v>53.0</v>
      </c>
      <c r="B27" s="29">
        <f t="shared" si="8"/>
        <v>3180</v>
      </c>
      <c r="C27" s="27">
        <f t="shared" si="3"/>
        <v>0.8833333333</v>
      </c>
      <c r="D27" s="27">
        <f t="shared" si="9"/>
        <v>0.7802777778</v>
      </c>
      <c r="E27" s="27">
        <f t="shared" si="10"/>
        <v>0.6892453704</v>
      </c>
      <c r="F27" s="27"/>
      <c r="G27" s="11">
        <v>53.0</v>
      </c>
      <c r="H27" s="11"/>
      <c r="I27" s="29">
        <f t="shared" si="11"/>
        <v>39.01388889</v>
      </c>
      <c r="J27" s="29">
        <f t="shared" ref="J27:P27" si="32">J$20*$C27</f>
        <v>88.33333333</v>
      </c>
      <c r="K27" s="29">
        <f t="shared" si="32"/>
        <v>132.5</v>
      </c>
      <c r="L27" s="29">
        <f t="shared" si="32"/>
        <v>176.6666667</v>
      </c>
      <c r="M27" s="29">
        <f t="shared" si="32"/>
        <v>220.8333333</v>
      </c>
      <c r="N27" s="29">
        <f t="shared" si="32"/>
        <v>265</v>
      </c>
      <c r="O27" s="29">
        <f t="shared" si="32"/>
        <v>309.1666667</v>
      </c>
      <c r="P27" s="29">
        <f t="shared" si="32"/>
        <v>353.3333333</v>
      </c>
      <c r="Q27" s="29">
        <f t="shared" ref="Q27:X27" si="33">Q$20*$D27</f>
        <v>218.4777778</v>
      </c>
      <c r="R27" s="29">
        <f t="shared" si="33"/>
        <v>211.4552778</v>
      </c>
      <c r="S27" s="29">
        <f t="shared" si="33"/>
        <v>204.4327778</v>
      </c>
      <c r="T27" s="29">
        <f t="shared" si="33"/>
        <v>196.63</v>
      </c>
      <c r="U27" s="29">
        <f t="shared" si="33"/>
        <v>187.2666667</v>
      </c>
      <c r="V27" s="29">
        <f t="shared" si="33"/>
        <v>175.5625</v>
      </c>
      <c r="W27" s="29">
        <f t="shared" si="33"/>
        <v>160.7372222</v>
      </c>
      <c r="X27" s="29">
        <f t="shared" si="33"/>
        <v>142.0105556</v>
      </c>
      <c r="Y27" s="29"/>
      <c r="Z27" s="32"/>
      <c r="AA27" s="33"/>
      <c r="AB27" s="33"/>
      <c r="AC27" s="33"/>
      <c r="AD27" s="33"/>
      <c r="AE27" s="33"/>
      <c r="AF27" s="33"/>
      <c r="AG27" s="33"/>
      <c r="AI27" s="32"/>
      <c r="AJ27" s="33"/>
      <c r="AK27" s="33"/>
      <c r="AL27" s="33"/>
      <c r="AM27" s="33"/>
      <c r="AN27" s="33"/>
      <c r="AO27" s="33"/>
      <c r="AP27" s="33"/>
      <c r="AQ27" s="29"/>
      <c r="AR27" s="1"/>
    </row>
    <row r="28" customHeight="1">
      <c r="A28" s="6">
        <v>52.0</v>
      </c>
      <c r="B28" s="29">
        <f t="shared" si="8"/>
        <v>3120</v>
      </c>
      <c r="C28" s="27">
        <f t="shared" si="3"/>
        <v>0.8666666667</v>
      </c>
      <c r="D28" s="27">
        <f t="shared" si="9"/>
        <v>0.7511111111</v>
      </c>
      <c r="E28" s="27">
        <f t="shared" si="10"/>
        <v>0.650962963</v>
      </c>
      <c r="F28" s="27"/>
      <c r="G28" s="11">
        <v>52.0</v>
      </c>
      <c r="H28" s="11"/>
      <c r="I28" s="29">
        <f t="shared" si="11"/>
        <v>37.55555556</v>
      </c>
      <c r="J28" s="29">
        <f t="shared" ref="J28:P28" si="34">J$20*$C28</f>
        <v>86.66666667</v>
      </c>
      <c r="K28" s="29">
        <f t="shared" si="34"/>
        <v>130</v>
      </c>
      <c r="L28" s="29">
        <f t="shared" si="34"/>
        <v>173.3333333</v>
      </c>
      <c r="M28" s="29">
        <f t="shared" si="34"/>
        <v>216.6666667</v>
      </c>
      <c r="N28" s="29">
        <f t="shared" si="34"/>
        <v>260</v>
      </c>
      <c r="O28" s="29">
        <f t="shared" si="34"/>
        <v>303.3333333</v>
      </c>
      <c r="P28" s="29">
        <f t="shared" si="34"/>
        <v>346.6666667</v>
      </c>
      <c r="Q28" s="29">
        <f t="shared" ref="Q28:X28" si="35">Q$20*$D28</f>
        <v>210.3111111</v>
      </c>
      <c r="R28" s="29">
        <f t="shared" si="35"/>
        <v>203.5511111</v>
      </c>
      <c r="S28" s="29">
        <f t="shared" si="35"/>
        <v>196.7911111</v>
      </c>
      <c r="T28" s="29">
        <f t="shared" si="35"/>
        <v>189.28</v>
      </c>
      <c r="U28" s="29">
        <f t="shared" si="35"/>
        <v>180.2666667</v>
      </c>
      <c r="V28" s="29">
        <f t="shared" si="35"/>
        <v>169</v>
      </c>
      <c r="W28" s="29">
        <f t="shared" si="35"/>
        <v>154.7288889</v>
      </c>
      <c r="X28" s="29">
        <f t="shared" si="35"/>
        <v>136.7022222</v>
      </c>
      <c r="Y28" s="29"/>
      <c r="Z28" s="32"/>
      <c r="AA28" s="33"/>
      <c r="AB28" s="33"/>
      <c r="AC28" s="33"/>
      <c r="AD28" s="33"/>
      <c r="AE28" s="33"/>
      <c r="AF28" s="33"/>
      <c r="AG28" s="33"/>
      <c r="AI28" s="32"/>
      <c r="AJ28" s="33"/>
      <c r="AK28" s="33"/>
      <c r="AL28" s="33"/>
      <c r="AM28" s="33"/>
      <c r="AN28" s="33"/>
      <c r="AO28" s="33"/>
      <c r="AP28" s="33"/>
      <c r="AQ28" s="29"/>
      <c r="AR28" s="1"/>
    </row>
    <row r="29" customHeight="1">
      <c r="A29" s="6">
        <v>51.0</v>
      </c>
      <c r="B29" s="29">
        <f t="shared" si="8"/>
        <v>3060</v>
      </c>
      <c r="C29" s="27">
        <f t="shared" si="3"/>
        <v>0.85</v>
      </c>
      <c r="D29" s="27">
        <f t="shared" si="9"/>
        <v>0.7225</v>
      </c>
      <c r="E29" s="27">
        <f t="shared" si="10"/>
        <v>0.614125</v>
      </c>
      <c r="F29" s="27"/>
      <c r="G29" s="11">
        <v>51.0</v>
      </c>
      <c r="H29" s="11"/>
      <c r="I29" s="29">
        <f t="shared" si="11"/>
        <v>36.125</v>
      </c>
      <c r="J29" s="29">
        <f t="shared" ref="J29:P29" si="36">J$20*$C29</f>
        <v>85</v>
      </c>
      <c r="K29" s="29">
        <f t="shared" si="36"/>
        <v>127.5</v>
      </c>
      <c r="L29" s="29">
        <f t="shared" si="36"/>
        <v>170</v>
      </c>
      <c r="M29" s="29">
        <f t="shared" si="36"/>
        <v>212.5</v>
      </c>
      <c r="N29" s="29">
        <f t="shared" si="36"/>
        <v>255</v>
      </c>
      <c r="O29" s="29">
        <f t="shared" si="36"/>
        <v>297.5</v>
      </c>
      <c r="P29" s="29">
        <f t="shared" si="36"/>
        <v>340</v>
      </c>
      <c r="Q29" s="29">
        <f t="shared" ref="Q29:X29" si="37">Q$20*$D29</f>
        <v>202.3</v>
      </c>
      <c r="R29" s="29">
        <f t="shared" si="37"/>
        <v>195.7975</v>
      </c>
      <c r="S29" s="29">
        <f t="shared" si="37"/>
        <v>189.295</v>
      </c>
      <c r="T29" s="29">
        <f t="shared" si="37"/>
        <v>182.07</v>
      </c>
      <c r="U29" s="29">
        <f t="shared" si="37"/>
        <v>173.4</v>
      </c>
      <c r="V29" s="29">
        <f t="shared" si="37"/>
        <v>162.5625</v>
      </c>
      <c r="W29" s="29">
        <f t="shared" si="37"/>
        <v>148.835</v>
      </c>
      <c r="X29" s="29">
        <f t="shared" si="37"/>
        <v>131.495</v>
      </c>
      <c r="Y29" s="29"/>
      <c r="Z29" s="32"/>
      <c r="AA29" s="33"/>
      <c r="AB29" s="33"/>
      <c r="AC29" s="33"/>
      <c r="AD29" s="33"/>
      <c r="AE29" s="33"/>
      <c r="AF29" s="33"/>
      <c r="AG29" s="33"/>
      <c r="AI29" s="32"/>
      <c r="AJ29" s="33"/>
      <c r="AK29" s="33"/>
      <c r="AL29" s="33"/>
      <c r="AM29" s="33"/>
      <c r="AN29" s="33"/>
      <c r="AO29" s="33"/>
      <c r="AP29" s="33"/>
      <c r="AQ29" s="29"/>
      <c r="AR29" s="1"/>
    </row>
    <row r="30" customHeight="1">
      <c r="A30" s="6">
        <v>50.0</v>
      </c>
      <c r="B30" s="29">
        <f t="shared" si="8"/>
        <v>3000</v>
      </c>
      <c r="C30" s="27">
        <f t="shared" si="3"/>
        <v>0.8333333333</v>
      </c>
      <c r="D30" s="27">
        <f t="shared" si="9"/>
        <v>0.6944444444</v>
      </c>
      <c r="E30" s="27">
        <f t="shared" si="10"/>
        <v>0.5787037037</v>
      </c>
      <c r="F30" s="27"/>
      <c r="G30" s="11">
        <v>50.0</v>
      </c>
      <c r="H30" s="11"/>
      <c r="I30" s="29">
        <f t="shared" si="11"/>
        <v>34.72222222</v>
      </c>
      <c r="J30" s="29">
        <f t="shared" ref="J30:P30" si="38">J$20*$C30</f>
        <v>83.33333333</v>
      </c>
      <c r="K30" s="29">
        <f t="shared" si="38"/>
        <v>125</v>
      </c>
      <c r="L30" s="29">
        <f t="shared" si="38"/>
        <v>166.6666667</v>
      </c>
      <c r="M30" s="29">
        <f t="shared" si="38"/>
        <v>208.3333333</v>
      </c>
      <c r="N30" s="29">
        <f t="shared" si="38"/>
        <v>250</v>
      </c>
      <c r="O30" s="29">
        <f t="shared" si="38"/>
        <v>291.6666667</v>
      </c>
      <c r="P30" s="29">
        <f t="shared" si="38"/>
        <v>333.3333333</v>
      </c>
      <c r="Q30" s="29">
        <f t="shared" ref="Q30:X30" si="39">Q$20*$D30</f>
        <v>194.4444444</v>
      </c>
      <c r="R30" s="29">
        <f t="shared" si="39"/>
        <v>188.1944444</v>
      </c>
      <c r="S30" s="29">
        <f t="shared" si="39"/>
        <v>181.9444444</v>
      </c>
      <c r="T30" s="29">
        <f t="shared" si="39"/>
        <v>175</v>
      </c>
      <c r="U30" s="29">
        <f t="shared" si="39"/>
        <v>166.6666667</v>
      </c>
      <c r="V30" s="29">
        <f t="shared" si="39"/>
        <v>156.25</v>
      </c>
      <c r="W30" s="29">
        <f t="shared" si="39"/>
        <v>143.0555556</v>
      </c>
      <c r="X30" s="29">
        <f t="shared" si="39"/>
        <v>126.3888889</v>
      </c>
      <c r="Y30" s="29"/>
      <c r="Z30" s="15"/>
      <c r="AA30" s="15"/>
      <c r="AB30" s="15"/>
      <c r="AC30" s="15"/>
      <c r="AD30" s="15"/>
      <c r="AE30" s="15"/>
      <c r="AF30" s="15"/>
      <c r="AG30" s="15"/>
      <c r="AI30" s="15"/>
      <c r="AJ30" s="15"/>
      <c r="AK30" s="15"/>
      <c r="AL30" s="15"/>
      <c r="AM30" s="15"/>
      <c r="AN30" s="15"/>
      <c r="AO30" s="15"/>
      <c r="AP30" s="15"/>
      <c r="AQ30" s="29"/>
      <c r="AR30" s="1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</row>
    <row r="31" customHeight="1">
      <c r="A31" s="6">
        <v>49.0</v>
      </c>
      <c r="B31" s="29">
        <f t="shared" si="8"/>
        <v>2940</v>
      </c>
      <c r="C31" s="27">
        <f t="shared" si="3"/>
        <v>0.8166666667</v>
      </c>
      <c r="D31" s="27">
        <f t="shared" si="9"/>
        <v>0.6669444444</v>
      </c>
      <c r="E31" s="27">
        <f t="shared" si="10"/>
        <v>0.5446712963</v>
      </c>
      <c r="F31" s="27"/>
      <c r="G31" s="11">
        <v>49.0</v>
      </c>
      <c r="H31" s="11"/>
      <c r="I31" s="29">
        <f t="shared" si="11"/>
        <v>33.34722222</v>
      </c>
      <c r="J31" s="29">
        <f t="shared" ref="J31:P31" si="40">J$20*$C31</f>
        <v>81.66666667</v>
      </c>
      <c r="K31" s="29">
        <f t="shared" si="40"/>
        <v>122.5</v>
      </c>
      <c r="L31" s="29">
        <f t="shared" si="40"/>
        <v>163.3333333</v>
      </c>
      <c r="M31" s="29">
        <f t="shared" si="40"/>
        <v>204.1666667</v>
      </c>
      <c r="N31" s="29">
        <f t="shared" si="40"/>
        <v>245</v>
      </c>
      <c r="O31" s="29">
        <f t="shared" si="40"/>
        <v>285.8333333</v>
      </c>
      <c r="P31" s="29">
        <f t="shared" si="40"/>
        <v>326.6666667</v>
      </c>
      <c r="Q31" s="29">
        <f t="shared" ref="Q31:X31" si="41">Q$20*$D31</f>
        <v>186.7444444</v>
      </c>
      <c r="R31" s="29">
        <f t="shared" si="41"/>
        <v>180.7419444</v>
      </c>
      <c r="S31" s="29">
        <f t="shared" si="41"/>
        <v>174.7394444</v>
      </c>
      <c r="T31" s="29">
        <f t="shared" si="41"/>
        <v>168.07</v>
      </c>
      <c r="U31" s="29">
        <f t="shared" si="41"/>
        <v>160.0666667</v>
      </c>
      <c r="V31" s="29">
        <f t="shared" si="41"/>
        <v>150.0625</v>
      </c>
      <c r="W31" s="29">
        <f t="shared" si="41"/>
        <v>137.3905556</v>
      </c>
      <c r="X31" s="29">
        <f t="shared" si="41"/>
        <v>121.3838889</v>
      </c>
      <c r="Y31" s="29"/>
      <c r="Z31" s="32"/>
      <c r="AA31" s="33"/>
      <c r="AB31" s="33"/>
      <c r="AC31" s="33"/>
      <c r="AD31" s="33"/>
      <c r="AE31" s="33"/>
      <c r="AF31" s="33"/>
      <c r="AG31" s="33"/>
      <c r="AI31" s="32"/>
      <c r="AJ31" s="33"/>
      <c r="AK31" s="33"/>
      <c r="AL31" s="33"/>
      <c r="AM31" s="33"/>
      <c r="AN31" s="33"/>
      <c r="AO31" s="33"/>
      <c r="AP31" s="33"/>
      <c r="AQ31" s="29"/>
      <c r="AR31" s="1"/>
    </row>
    <row r="32" customHeight="1">
      <c r="A32" s="6">
        <v>48.0</v>
      </c>
      <c r="B32" s="29">
        <f t="shared" si="8"/>
        <v>2880</v>
      </c>
      <c r="C32" s="27">
        <f t="shared" si="3"/>
        <v>0.8</v>
      </c>
      <c r="D32" s="27">
        <f t="shared" si="9"/>
        <v>0.64</v>
      </c>
      <c r="E32" s="27">
        <f t="shared" si="10"/>
        <v>0.512</v>
      </c>
      <c r="F32" s="27"/>
      <c r="G32" s="11">
        <v>48.0</v>
      </c>
      <c r="H32" s="11"/>
      <c r="I32" s="29">
        <f t="shared" si="11"/>
        <v>32</v>
      </c>
      <c r="J32" s="29">
        <f t="shared" ref="J32:P32" si="42">J$20*$C32</f>
        <v>80</v>
      </c>
      <c r="K32" s="29">
        <f t="shared" si="42"/>
        <v>120</v>
      </c>
      <c r="L32" s="29">
        <f t="shared" si="42"/>
        <v>160</v>
      </c>
      <c r="M32" s="29">
        <f t="shared" si="42"/>
        <v>200</v>
      </c>
      <c r="N32" s="29">
        <f t="shared" si="42"/>
        <v>240</v>
      </c>
      <c r="O32" s="29">
        <f t="shared" si="42"/>
        <v>280</v>
      </c>
      <c r="P32" s="29">
        <f t="shared" si="42"/>
        <v>320</v>
      </c>
      <c r="Q32" s="29">
        <f t="shared" ref="Q32:X32" si="43">Q$20*$D32</f>
        <v>179.2</v>
      </c>
      <c r="R32" s="29">
        <f t="shared" si="43"/>
        <v>173.44</v>
      </c>
      <c r="S32" s="29">
        <f t="shared" si="43"/>
        <v>167.68</v>
      </c>
      <c r="T32" s="29">
        <f t="shared" si="43"/>
        <v>161.28</v>
      </c>
      <c r="U32" s="29">
        <f t="shared" si="43"/>
        <v>153.6</v>
      </c>
      <c r="V32" s="29">
        <f t="shared" si="43"/>
        <v>144</v>
      </c>
      <c r="W32" s="29">
        <f t="shared" si="43"/>
        <v>131.84</v>
      </c>
      <c r="X32" s="29">
        <f t="shared" si="43"/>
        <v>116.48</v>
      </c>
      <c r="Y32" s="29"/>
      <c r="Z32" s="32"/>
      <c r="AA32" s="33"/>
      <c r="AB32" s="33"/>
      <c r="AC32" s="33"/>
      <c r="AD32" s="33"/>
      <c r="AE32" s="33"/>
      <c r="AF32" s="33"/>
      <c r="AG32" s="33"/>
      <c r="AI32" s="32"/>
      <c r="AJ32" s="33"/>
      <c r="AK32" s="33"/>
      <c r="AL32" s="33"/>
      <c r="AM32" s="33"/>
      <c r="AN32" s="33"/>
      <c r="AO32" s="33"/>
      <c r="AP32" s="33"/>
      <c r="AQ32" s="29"/>
      <c r="AR32" s="1"/>
    </row>
    <row r="33" customHeight="1">
      <c r="A33" s="6">
        <v>47.0</v>
      </c>
      <c r="B33" s="29">
        <f t="shared" si="8"/>
        <v>2820</v>
      </c>
      <c r="C33" s="27">
        <f t="shared" si="3"/>
        <v>0.7833333333</v>
      </c>
      <c r="D33" s="27">
        <f t="shared" si="9"/>
        <v>0.6136111111</v>
      </c>
      <c r="E33" s="27">
        <f t="shared" si="10"/>
        <v>0.480662037</v>
      </c>
      <c r="F33" s="27"/>
      <c r="G33" s="11">
        <v>47.0</v>
      </c>
      <c r="H33" s="11"/>
      <c r="I33" s="29">
        <f t="shared" si="11"/>
        <v>30.68055556</v>
      </c>
      <c r="J33" s="29">
        <f t="shared" ref="J33:P33" si="44">J$20*$C33</f>
        <v>78.33333333</v>
      </c>
      <c r="K33" s="29">
        <f t="shared" si="44"/>
        <v>117.5</v>
      </c>
      <c r="L33" s="29">
        <f t="shared" si="44"/>
        <v>156.6666667</v>
      </c>
      <c r="M33" s="29">
        <f t="shared" si="44"/>
        <v>195.8333333</v>
      </c>
      <c r="N33" s="29">
        <f t="shared" si="44"/>
        <v>235</v>
      </c>
      <c r="O33" s="29">
        <f t="shared" si="44"/>
        <v>274.1666667</v>
      </c>
      <c r="P33" s="29">
        <f t="shared" si="44"/>
        <v>313.3333333</v>
      </c>
      <c r="Q33" s="29">
        <f t="shared" ref="Q33:X33" si="45">Q$20*$D33</f>
        <v>171.8111111</v>
      </c>
      <c r="R33" s="29">
        <f t="shared" si="45"/>
        <v>166.2886111</v>
      </c>
      <c r="S33" s="29">
        <f t="shared" si="45"/>
        <v>160.7661111</v>
      </c>
      <c r="T33" s="29">
        <f t="shared" si="45"/>
        <v>154.63</v>
      </c>
      <c r="U33" s="29">
        <f t="shared" si="45"/>
        <v>147.2666667</v>
      </c>
      <c r="V33" s="29">
        <f t="shared" si="45"/>
        <v>138.0625</v>
      </c>
      <c r="W33" s="29">
        <f t="shared" si="45"/>
        <v>126.4038889</v>
      </c>
      <c r="X33" s="29">
        <f t="shared" si="45"/>
        <v>111.6772222</v>
      </c>
      <c r="Y33" s="29"/>
      <c r="Z33" s="32"/>
      <c r="AA33" s="33"/>
      <c r="AB33" s="33"/>
      <c r="AC33" s="33"/>
      <c r="AD33" s="33"/>
      <c r="AE33" s="33"/>
      <c r="AF33" s="33"/>
      <c r="AG33" s="33"/>
      <c r="AI33" s="32"/>
      <c r="AJ33" s="33"/>
      <c r="AK33" s="33"/>
      <c r="AL33" s="33"/>
      <c r="AM33" s="33"/>
      <c r="AN33" s="33"/>
      <c r="AO33" s="33"/>
      <c r="AP33" s="33"/>
      <c r="AQ33" s="29"/>
      <c r="AR33" s="1"/>
    </row>
    <row r="34" customHeight="1">
      <c r="A34" s="6">
        <v>46.0</v>
      </c>
      <c r="B34" s="29">
        <f t="shared" si="8"/>
        <v>2760</v>
      </c>
      <c r="C34" s="27">
        <f t="shared" si="3"/>
        <v>0.7666666667</v>
      </c>
      <c r="D34" s="27">
        <f t="shared" si="9"/>
        <v>0.5877777778</v>
      </c>
      <c r="E34" s="27">
        <f t="shared" si="10"/>
        <v>0.4506296296</v>
      </c>
      <c r="F34" s="27"/>
      <c r="G34" s="11">
        <v>46.0</v>
      </c>
      <c r="H34" s="11"/>
      <c r="I34" s="29">
        <f t="shared" si="11"/>
        <v>29.38888889</v>
      </c>
      <c r="J34" s="29">
        <f t="shared" ref="J34:P34" si="46">J$20*$C34</f>
        <v>76.66666667</v>
      </c>
      <c r="K34" s="29">
        <f t="shared" si="46"/>
        <v>115</v>
      </c>
      <c r="L34" s="29">
        <f t="shared" si="46"/>
        <v>153.3333333</v>
      </c>
      <c r="M34" s="29">
        <f t="shared" si="46"/>
        <v>191.6666667</v>
      </c>
      <c r="N34" s="29">
        <f t="shared" si="46"/>
        <v>230</v>
      </c>
      <c r="O34" s="29">
        <f t="shared" si="46"/>
        <v>268.3333333</v>
      </c>
      <c r="P34" s="29">
        <f t="shared" si="46"/>
        <v>306.6666667</v>
      </c>
      <c r="Q34" s="29">
        <f t="shared" ref="Q34:X34" si="47">Q$20*$D34</f>
        <v>164.5777778</v>
      </c>
      <c r="R34" s="29">
        <f t="shared" si="47"/>
        <v>159.2877778</v>
      </c>
      <c r="S34" s="29">
        <f t="shared" si="47"/>
        <v>153.9977778</v>
      </c>
      <c r="T34" s="29">
        <f t="shared" si="47"/>
        <v>148.12</v>
      </c>
      <c r="U34" s="29">
        <f t="shared" si="47"/>
        <v>141.0666667</v>
      </c>
      <c r="V34" s="29">
        <f t="shared" si="47"/>
        <v>132.25</v>
      </c>
      <c r="W34" s="29">
        <f t="shared" si="47"/>
        <v>121.0822222</v>
      </c>
      <c r="X34" s="29">
        <f t="shared" si="47"/>
        <v>106.9755556</v>
      </c>
      <c r="Y34" s="29"/>
      <c r="Z34" s="32"/>
      <c r="AA34" s="33"/>
      <c r="AB34" s="33"/>
      <c r="AC34" s="33"/>
      <c r="AD34" s="33"/>
      <c r="AE34" s="33"/>
      <c r="AF34" s="33"/>
      <c r="AG34" s="33"/>
      <c r="AI34" s="32"/>
      <c r="AJ34" s="33"/>
      <c r="AK34" s="33"/>
      <c r="AL34" s="33"/>
      <c r="AM34" s="33"/>
      <c r="AN34" s="33"/>
      <c r="AO34" s="33"/>
      <c r="AP34" s="33"/>
      <c r="AQ34" s="29"/>
      <c r="AR34" s="1"/>
    </row>
    <row r="35" customHeight="1">
      <c r="A35" s="6">
        <v>45.0</v>
      </c>
      <c r="B35" s="29">
        <f t="shared" si="8"/>
        <v>2700</v>
      </c>
      <c r="C35" s="27">
        <f t="shared" si="3"/>
        <v>0.75</v>
      </c>
      <c r="D35" s="27">
        <f t="shared" si="9"/>
        <v>0.5625</v>
      </c>
      <c r="E35" s="27">
        <f t="shared" si="10"/>
        <v>0.421875</v>
      </c>
      <c r="F35" s="27"/>
      <c r="G35" s="11">
        <v>45.0</v>
      </c>
      <c r="H35" s="11"/>
      <c r="I35" s="29">
        <f t="shared" si="11"/>
        <v>28.125</v>
      </c>
      <c r="J35" s="29">
        <f t="shared" ref="J35:P35" si="48">J$20*$C35</f>
        <v>75</v>
      </c>
      <c r="K35" s="29">
        <f t="shared" si="48"/>
        <v>112.5</v>
      </c>
      <c r="L35" s="29">
        <f t="shared" si="48"/>
        <v>150</v>
      </c>
      <c r="M35" s="29">
        <f t="shared" si="48"/>
        <v>187.5</v>
      </c>
      <c r="N35" s="29">
        <f t="shared" si="48"/>
        <v>225</v>
      </c>
      <c r="O35" s="29">
        <f t="shared" si="48"/>
        <v>262.5</v>
      </c>
      <c r="P35" s="29">
        <f t="shared" si="48"/>
        <v>300</v>
      </c>
      <c r="Q35" s="29">
        <f t="shared" ref="Q35:X35" si="49">Q$20*$D35</f>
        <v>157.5</v>
      </c>
      <c r="R35" s="29">
        <f t="shared" si="49"/>
        <v>152.4375</v>
      </c>
      <c r="S35" s="29">
        <f t="shared" si="49"/>
        <v>147.375</v>
      </c>
      <c r="T35" s="29">
        <f t="shared" si="49"/>
        <v>141.75</v>
      </c>
      <c r="U35" s="29">
        <f t="shared" si="49"/>
        <v>135</v>
      </c>
      <c r="V35" s="29">
        <f t="shared" si="49"/>
        <v>126.5625</v>
      </c>
      <c r="W35" s="29">
        <f t="shared" si="49"/>
        <v>115.875</v>
      </c>
      <c r="X35" s="29">
        <f t="shared" si="49"/>
        <v>102.375</v>
      </c>
      <c r="Y35" s="29"/>
      <c r="Z35" s="15"/>
      <c r="AA35" s="15"/>
      <c r="AB35" s="15"/>
      <c r="AC35" s="15"/>
      <c r="AD35" s="15"/>
      <c r="AE35" s="15"/>
      <c r="AF35" s="15"/>
      <c r="AG35" s="15"/>
      <c r="AI35" s="15"/>
      <c r="AJ35" s="15"/>
      <c r="AK35" s="15"/>
      <c r="AL35" s="15"/>
      <c r="AM35" s="15"/>
      <c r="AN35" s="15"/>
      <c r="AO35" s="15"/>
      <c r="AP35" s="15"/>
      <c r="AQ35" s="29"/>
      <c r="AR35" s="1"/>
    </row>
    <row r="36" customHeight="1">
      <c r="A36" s="6">
        <v>44.0</v>
      </c>
      <c r="B36" s="29">
        <f t="shared" si="8"/>
        <v>2640</v>
      </c>
      <c r="C36" s="27">
        <f t="shared" si="3"/>
        <v>0.7333333333</v>
      </c>
      <c r="D36" s="27">
        <f t="shared" si="9"/>
        <v>0.5377777778</v>
      </c>
      <c r="E36" s="27">
        <f t="shared" si="10"/>
        <v>0.3943703704</v>
      </c>
      <c r="F36" s="27"/>
      <c r="G36" s="11">
        <v>44.0</v>
      </c>
      <c r="H36" s="11"/>
      <c r="I36" s="29">
        <f t="shared" si="11"/>
        <v>26.88888889</v>
      </c>
      <c r="J36" s="29">
        <f t="shared" ref="J36:P36" si="50">J$20*$C36</f>
        <v>73.33333333</v>
      </c>
      <c r="K36" s="29">
        <f t="shared" si="50"/>
        <v>110</v>
      </c>
      <c r="L36" s="29">
        <f t="shared" si="50"/>
        <v>146.6666667</v>
      </c>
      <c r="M36" s="29">
        <f t="shared" si="50"/>
        <v>183.3333333</v>
      </c>
      <c r="N36" s="29">
        <f t="shared" si="50"/>
        <v>220</v>
      </c>
      <c r="O36" s="29">
        <f t="shared" si="50"/>
        <v>256.6666667</v>
      </c>
      <c r="P36" s="29">
        <f t="shared" si="50"/>
        <v>293.3333333</v>
      </c>
      <c r="Q36" s="29">
        <f t="shared" ref="Q36:X36" si="51">Q$20*$D36</f>
        <v>150.5777778</v>
      </c>
      <c r="R36" s="29">
        <f t="shared" si="51"/>
        <v>145.7377778</v>
      </c>
      <c r="S36" s="29">
        <f t="shared" si="51"/>
        <v>140.8977778</v>
      </c>
      <c r="T36" s="29">
        <f t="shared" si="51"/>
        <v>135.52</v>
      </c>
      <c r="U36" s="29">
        <f t="shared" si="51"/>
        <v>129.0666667</v>
      </c>
      <c r="V36" s="29">
        <f t="shared" si="51"/>
        <v>121</v>
      </c>
      <c r="W36" s="29">
        <f t="shared" si="51"/>
        <v>110.7822222</v>
      </c>
      <c r="X36" s="29">
        <f t="shared" si="51"/>
        <v>97.87555556</v>
      </c>
      <c r="Y36" s="29"/>
      <c r="Z36" s="32"/>
      <c r="AA36" s="33"/>
      <c r="AB36" s="33"/>
      <c r="AC36" s="33"/>
      <c r="AD36" s="33"/>
      <c r="AE36" s="33"/>
      <c r="AF36" s="33"/>
      <c r="AG36" s="33"/>
      <c r="AI36" s="32"/>
      <c r="AJ36" s="33"/>
      <c r="AK36" s="33"/>
      <c r="AL36" s="33"/>
      <c r="AM36" s="33"/>
      <c r="AN36" s="33"/>
      <c r="AO36" s="33"/>
      <c r="AP36" s="33"/>
      <c r="AQ36" s="29"/>
      <c r="AR36" s="1"/>
    </row>
    <row r="37" customHeight="1">
      <c r="A37" s="6">
        <v>43.0</v>
      </c>
      <c r="B37" s="29">
        <f t="shared" si="8"/>
        <v>2580</v>
      </c>
      <c r="C37" s="27">
        <f t="shared" si="3"/>
        <v>0.7166666667</v>
      </c>
      <c r="D37" s="27">
        <f t="shared" si="9"/>
        <v>0.5136111111</v>
      </c>
      <c r="E37" s="27">
        <f t="shared" si="10"/>
        <v>0.368087963</v>
      </c>
      <c r="F37" s="27"/>
      <c r="G37" s="11">
        <v>43.0</v>
      </c>
      <c r="H37" s="11"/>
      <c r="I37" s="29">
        <f t="shared" si="11"/>
        <v>25.68055556</v>
      </c>
      <c r="J37" s="29">
        <f t="shared" ref="J37:P37" si="52">J$20*$C37</f>
        <v>71.66666667</v>
      </c>
      <c r="K37" s="29">
        <f t="shared" si="52"/>
        <v>107.5</v>
      </c>
      <c r="L37" s="29">
        <f t="shared" si="52"/>
        <v>143.3333333</v>
      </c>
      <c r="M37" s="29">
        <f t="shared" si="52"/>
        <v>179.1666667</v>
      </c>
      <c r="N37" s="29">
        <f t="shared" si="52"/>
        <v>215</v>
      </c>
      <c r="O37" s="29">
        <f t="shared" si="52"/>
        <v>250.8333333</v>
      </c>
      <c r="P37" s="29">
        <f t="shared" si="52"/>
        <v>286.6666667</v>
      </c>
      <c r="Q37" s="29">
        <f t="shared" ref="Q37:X37" si="53">Q$20*$D37</f>
        <v>143.8111111</v>
      </c>
      <c r="R37" s="29">
        <f t="shared" si="53"/>
        <v>139.1886111</v>
      </c>
      <c r="S37" s="29">
        <f t="shared" si="53"/>
        <v>134.5661111</v>
      </c>
      <c r="T37" s="29">
        <f t="shared" si="53"/>
        <v>129.43</v>
      </c>
      <c r="U37" s="29">
        <f t="shared" si="53"/>
        <v>123.2666667</v>
      </c>
      <c r="V37" s="29">
        <f t="shared" si="53"/>
        <v>115.5625</v>
      </c>
      <c r="W37" s="29">
        <f t="shared" si="53"/>
        <v>105.8038889</v>
      </c>
      <c r="X37" s="29">
        <f t="shared" si="53"/>
        <v>93.47722222</v>
      </c>
      <c r="Y37" s="29"/>
      <c r="Z37" s="32"/>
      <c r="AA37" s="33"/>
      <c r="AB37" s="33"/>
      <c r="AC37" s="33"/>
      <c r="AD37" s="33"/>
      <c r="AE37" s="33"/>
      <c r="AF37" s="33"/>
      <c r="AG37" s="33"/>
      <c r="AI37" s="32"/>
      <c r="AJ37" s="33"/>
      <c r="AK37" s="33"/>
      <c r="AL37" s="33"/>
      <c r="AM37" s="33"/>
      <c r="AN37" s="33"/>
      <c r="AO37" s="33"/>
      <c r="AP37" s="33"/>
      <c r="AQ37" s="29"/>
      <c r="AR37" s="1"/>
    </row>
    <row r="38" customHeight="1">
      <c r="A38" s="6">
        <v>42.0</v>
      </c>
      <c r="B38" s="29">
        <f t="shared" si="8"/>
        <v>2520</v>
      </c>
      <c r="C38" s="27">
        <f t="shared" si="3"/>
        <v>0.7</v>
      </c>
      <c r="D38" s="27">
        <f t="shared" si="9"/>
        <v>0.49</v>
      </c>
      <c r="E38" s="27">
        <f t="shared" si="10"/>
        <v>0.343</v>
      </c>
      <c r="F38" s="27"/>
      <c r="G38" s="11">
        <v>42.0</v>
      </c>
      <c r="H38" s="11"/>
      <c r="I38" s="29">
        <f t="shared" si="11"/>
        <v>24.5</v>
      </c>
      <c r="J38" s="29">
        <f t="shared" ref="J38:P38" si="54">J$20*$C38</f>
        <v>70</v>
      </c>
      <c r="K38" s="29">
        <f t="shared" si="54"/>
        <v>105</v>
      </c>
      <c r="L38" s="29">
        <f t="shared" si="54"/>
        <v>140</v>
      </c>
      <c r="M38" s="29">
        <f t="shared" si="54"/>
        <v>175</v>
      </c>
      <c r="N38" s="29">
        <f t="shared" si="54"/>
        <v>210</v>
      </c>
      <c r="O38" s="29">
        <f t="shared" si="54"/>
        <v>245</v>
      </c>
      <c r="P38" s="29">
        <f t="shared" si="54"/>
        <v>280</v>
      </c>
      <c r="Q38" s="29">
        <f t="shared" ref="Q38:X38" si="55">Q$20*$D38</f>
        <v>137.2</v>
      </c>
      <c r="R38" s="29">
        <f t="shared" si="55"/>
        <v>132.79</v>
      </c>
      <c r="S38" s="29">
        <f t="shared" si="55"/>
        <v>128.38</v>
      </c>
      <c r="T38" s="29">
        <f t="shared" si="55"/>
        <v>123.48</v>
      </c>
      <c r="U38" s="29">
        <f t="shared" si="55"/>
        <v>117.6</v>
      </c>
      <c r="V38" s="29">
        <f t="shared" si="55"/>
        <v>110.25</v>
      </c>
      <c r="W38" s="29">
        <f t="shared" si="55"/>
        <v>100.94</v>
      </c>
      <c r="X38" s="29">
        <f t="shared" si="55"/>
        <v>89.18</v>
      </c>
      <c r="Y38" s="29"/>
      <c r="Z38" s="32"/>
      <c r="AA38" s="33"/>
      <c r="AB38" s="33"/>
      <c r="AC38" s="33"/>
      <c r="AD38" s="33"/>
      <c r="AE38" s="33"/>
      <c r="AF38" s="33"/>
      <c r="AG38" s="33"/>
      <c r="AI38" s="32"/>
      <c r="AJ38" s="33"/>
      <c r="AK38" s="33"/>
      <c r="AL38" s="33"/>
      <c r="AM38" s="33"/>
      <c r="AN38" s="33"/>
      <c r="AO38" s="33"/>
      <c r="AP38" s="33"/>
      <c r="AQ38" s="29"/>
      <c r="AR38" s="1"/>
    </row>
    <row r="39" customHeight="1">
      <c r="A39" s="6">
        <v>41.0</v>
      </c>
      <c r="B39" s="29">
        <f t="shared" si="8"/>
        <v>2460</v>
      </c>
      <c r="C39" s="27">
        <f t="shared" si="3"/>
        <v>0.6833333333</v>
      </c>
      <c r="D39" s="27">
        <f t="shared" si="9"/>
        <v>0.4669444444</v>
      </c>
      <c r="E39" s="27">
        <f t="shared" si="10"/>
        <v>0.3190787037</v>
      </c>
      <c r="F39" s="27"/>
      <c r="G39" s="11">
        <v>41.0</v>
      </c>
      <c r="H39" s="11"/>
      <c r="I39" s="29">
        <f t="shared" si="11"/>
        <v>23.34722222</v>
      </c>
      <c r="J39" s="29">
        <f t="shared" ref="J39:P39" si="56">J$20*$C39</f>
        <v>68.33333333</v>
      </c>
      <c r="K39" s="29">
        <f t="shared" si="56"/>
        <v>102.5</v>
      </c>
      <c r="L39" s="29">
        <f t="shared" si="56"/>
        <v>136.6666667</v>
      </c>
      <c r="M39" s="29">
        <f t="shared" si="56"/>
        <v>170.8333333</v>
      </c>
      <c r="N39" s="29">
        <f t="shared" si="56"/>
        <v>205</v>
      </c>
      <c r="O39" s="29">
        <f t="shared" si="56"/>
        <v>239.1666667</v>
      </c>
      <c r="P39" s="29">
        <f t="shared" si="56"/>
        <v>273.3333333</v>
      </c>
      <c r="Q39" s="29">
        <f t="shared" ref="Q39:X39" si="57">Q$20*$D39</f>
        <v>130.7444444</v>
      </c>
      <c r="R39" s="29">
        <f t="shared" si="57"/>
        <v>126.5419444</v>
      </c>
      <c r="S39" s="29">
        <f t="shared" si="57"/>
        <v>122.3394444</v>
      </c>
      <c r="T39" s="29">
        <f t="shared" si="57"/>
        <v>117.67</v>
      </c>
      <c r="U39" s="29">
        <f t="shared" si="57"/>
        <v>112.0666667</v>
      </c>
      <c r="V39" s="29">
        <f t="shared" si="57"/>
        <v>105.0625</v>
      </c>
      <c r="W39" s="29">
        <f t="shared" si="57"/>
        <v>96.19055556</v>
      </c>
      <c r="X39" s="29">
        <f t="shared" si="57"/>
        <v>84.98388889</v>
      </c>
      <c r="Y39" s="29"/>
      <c r="Z39" s="32"/>
      <c r="AA39" s="33"/>
      <c r="AB39" s="33"/>
      <c r="AC39" s="33"/>
      <c r="AD39" s="33"/>
      <c r="AE39" s="33"/>
      <c r="AF39" s="33"/>
      <c r="AG39" s="33"/>
      <c r="AI39" s="32"/>
      <c r="AJ39" s="33"/>
      <c r="AK39" s="33"/>
      <c r="AL39" s="33"/>
      <c r="AM39" s="33"/>
      <c r="AN39" s="33"/>
      <c r="AO39" s="33"/>
      <c r="AP39" s="33"/>
      <c r="AQ39" s="29"/>
      <c r="AR39" s="1"/>
    </row>
    <row r="40" customHeight="1">
      <c r="A40" s="6">
        <v>40.0</v>
      </c>
      <c r="B40" s="29">
        <f t="shared" si="8"/>
        <v>2400</v>
      </c>
      <c r="C40" s="27">
        <f t="shared" si="3"/>
        <v>0.6666666667</v>
      </c>
      <c r="D40" s="27">
        <f t="shared" si="9"/>
        <v>0.4444444444</v>
      </c>
      <c r="E40" s="27">
        <f t="shared" si="10"/>
        <v>0.2962962963</v>
      </c>
      <c r="F40" s="27"/>
      <c r="G40" s="11">
        <v>40.0</v>
      </c>
      <c r="H40" s="11"/>
      <c r="I40" s="29">
        <f t="shared" si="11"/>
        <v>22.22222222</v>
      </c>
      <c r="J40" s="29">
        <f t="shared" ref="J40:P40" si="58">J$20*$C40</f>
        <v>66.66666667</v>
      </c>
      <c r="K40" s="29">
        <f t="shared" si="58"/>
        <v>100</v>
      </c>
      <c r="L40" s="29">
        <f t="shared" si="58"/>
        <v>133.3333333</v>
      </c>
      <c r="M40" s="29">
        <f t="shared" si="58"/>
        <v>166.6666667</v>
      </c>
      <c r="N40" s="29">
        <f t="shared" si="58"/>
        <v>200</v>
      </c>
      <c r="O40" s="29">
        <f t="shared" si="58"/>
        <v>233.3333333</v>
      </c>
      <c r="P40" s="29">
        <f t="shared" si="58"/>
        <v>266.6666667</v>
      </c>
      <c r="Q40" s="29">
        <f t="shared" ref="Q40:X40" si="59">Q$20*$D40</f>
        <v>124.4444444</v>
      </c>
      <c r="R40" s="29">
        <f t="shared" si="59"/>
        <v>120.4444444</v>
      </c>
      <c r="S40" s="29">
        <f t="shared" si="59"/>
        <v>116.4444444</v>
      </c>
      <c r="T40" s="29">
        <f t="shared" si="59"/>
        <v>112</v>
      </c>
      <c r="U40" s="29">
        <f t="shared" si="59"/>
        <v>106.6666667</v>
      </c>
      <c r="V40" s="29">
        <f t="shared" si="59"/>
        <v>100</v>
      </c>
      <c r="W40" s="29">
        <f t="shared" si="59"/>
        <v>91.55555556</v>
      </c>
      <c r="X40" s="29">
        <f t="shared" si="59"/>
        <v>80.88888889</v>
      </c>
      <c r="Y40" s="29"/>
      <c r="Z40" s="15"/>
      <c r="AA40" s="15"/>
      <c r="AB40" s="15"/>
      <c r="AC40" s="15"/>
      <c r="AD40" s="15"/>
      <c r="AE40" s="15"/>
      <c r="AF40" s="15"/>
      <c r="AG40" s="15"/>
      <c r="AI40" s="15"/>
      <c r="AJ40" s="15"/>
      <c r="AK40" s="15"/>
      <c r="AL40" s="15"/>
      <c r="AM40" s="15"/>
      <c r="AN40" s="15"/>
      <c r="AO40" s="15"/>
      <c r="AP40" s="15"/>
      <c r="AQ40" s="29"/>
      <c r="AR40" s="1"/>
    </row>
    <row r="41" customHeight="1">
      <c r="A41" s="6">
        <v>39.0</v>
      </c>
      <c r="B41" s="29">
        <f t="shared" si="8"/>
        <v>2340</v>
      </c>
      <c r="C41" s="27">
        <f t="shared" si="3"/>
        <v>0.65</v>
      </c>
      <c r="D41" s="27">
        <f t="shared" si="9"/>
        <v>0.4225</v>
      </c>
      <c r="E41" s="27">
        <f t="shared" si="10"/>
        <v>0.274625</v>
      </c>
      <c r="F41" s="27"/>
      <c r="G41" s="11">
        <v>39.0</v>
      </c>
      <c r="H41" s="11"/>
      <c r="I41" s="29">
        <f t="shared" si="11"/>
        <v>21.125</v>
      </c>
      <c r="J41" s="29">
        <f t="shared" ref="J41:P41" si="60">J$20*$C41</f>
        <v>65</v>
      </c>
      <c r="K41" s="29">
        <f t="shared" si="60"/>
        <v>97.5</v>
      </c>
      <c r="L41" s="29">
        <f t="shared" si="60"/>
        <v>130</v>
      </c>
      <c r="M41" s="29">
        <f t="shared" si="60"/>
        <v>162.5</v>
      </c>
      <c r="N41" s="29">
        <f t="shared" si="60"/>
        <v>195</v>
      </c>
      <c r="O41" s="29">
        <f t="shared" si="60"/>
        <v>227.5</v>
      </c>
      <c r="P41" s="29">
        <f t="shared" si="60"/>
        <v>260</v>
      </c>
      <c r="Q41" s="29">
        <f t="shared" ref="Q41:X41" si="61">Q$20*$D41</f>
        <v>118.3</v>
      </c>
      <c r="R41" s="29">
        <f t="shared" si="61"/>
        <v>114.4975</v>
      </c>
      <c r="S41" s="29">
        <f t="shared" si="61"/>
        <v>110.695</v>
      </c>
      <c r="T41" s="29">
        <f t="shared" si="61"/>
        <v>106.47</v>
      </c>
      <c r="U41" s="29">
        <f t="shared" si="61"/>
        <v>101.4</v>
      </c>
      <c r="V41" s="29">
        <f t="shared" si="61"/>
        <v>95.0625</v>
      </c>
      <c r="W41" s="29">
        <f t="shared" si="61"/>
        <v>87.035</v>
      </c>
      <c r="X41" s="29">
        <f t="shared" si="61"/>
        <v>76.895</v>
      </c>
      <c r="Y41" s="29"/>
      <c r="Z41" s="32"/>
      <c r="AA41" s="33"/>
      <c r="AB41" s="33"/>
      <c r="AC41" s="33"/>
      <c r="AD41" s="33"/>
      <c r="AE41" s="33"/>
      <c r="AF41" s="33"/>
      <c r="AG41" s="33"/>
      <c r="AI41" s="32"/>
      <c r="AJ41" s="33"/>
      <c r="AK41" s="33"/>
      <c r="AL41" s="33"/>
      <c r="AM41" s="33"/>
      <c r="AN41" s="33"/>
      <c r="AO41" s="33"/>
      <c r="AP41" s="33"/>
      <c r="AQ41" s="29"/>
      <c r="AR41" s="1"/>
    </row>
    <row r="42" customHeight="1">
      <c r="A42" s="6">
        <v>38.0</v>
      </c>
      <c r="B42" s="29">
        <f t="shared" si="8"/>
        <v>2280</v>
      </c>
      <c r="C42" s="27">
        <f t="shared" si="3"/>
        <v>0.6333333333</v>
      </c>
      <c r="D42" s="27">
        <f t="shared" si="9"/>
        <v>0.4011111111</v>
      </c>
      <c r="E42" s="27">
        <f t="shared" si="10"/>
        <v>0.254037037</v>
      </c>
      <c r="F42" s="27"/>
      <c r="G42" s="11">
        <v>38.0</v>
      </c>
      <c r="H42" s="11"/>
      <c r="I42" s="29">
        <f t="shared" si="11"/>
        <v>20.05555556</v>
      </c>
      <c r="J42" s="29">
        <f t="shared" ref="J42:P42" si="62">J$20*$C42</f>
        <v>63.33333333</v>
      </c>
      <c r="K42" s="29">
        <f t="shared" si="62"/>
        <v>95</v>
      </c>
      <c r="L42" s="29">
        <f t="shared" si="62"/>
        <v>126.6666667</v>
      </c>
      <c r="M42" s="29">
        <f t="shared" si="62"/>
        <v>158.3333333</v>
      </c>
      <c r="N42" s="29">
        <f t="shared" si="62"/>
        <v>190</v>
      </c>
      <c r="O42" s="29">
        <f t="shared" si="62"/>
        <v>221.6666667</v>
      </c>
      <c r="P42" s="29">
        <f t="shared" si="62"/>
        <v>253.3333333</v>
      </c>
      <c r="Q42" s="29">
        <f t="shared" ref="Q42:X42" si="63">Q$20*$D42</f>
        <v>112.3111111</v>
      </c>
      <c r="R42" s="29">
        <f t="shared" si="63"/>
        <v>108.7011111</v>
      </c>
      <c r="S42" s="29">
        <f t="shared" si="63"/>
        <v>105.0911111</v>
      </c>
      <c r="T42" s="29">
        <f t="shared" si="63"/>
        <v>101.08</v>
      </c>
      <c r="U42" s="29">
        <f t="shared" si="63"/>
        <v>96.26666667</v>
      </c>
      <c r="V42" s="29">
        <f t="shared" si="63"/>
        <v>90.25</v>
      </c>
      <c r="W42" s="29">
        <f t="shared" si="63"/>
        <v>82.62888889</v>
      </c>
      <c r="X42" s="29">
        <f t="shared" si="63"/>
        <v>73.00222222</v>
      </c>
      <c r="Y42" s="29"/>
      <c r="Z42" s="32"/>
      <c r="AA42" s="33"/>
      <c r="AB42" s="33"/>
      <c r="AC42" s="33"/>
      <c r="AD42" s="33"/>
      <c r="AE42" s="33"/>
      <c r="AF42" s="33"/>
      <c r="AG42" s="33"/>
      <c r="AI42" s="32"/>
      <c r="AJ42" s="33"/>
      <c r="AK42" s="33"/>
      <c r="AL42" s="33"/>
      <c r="AM42" s="33"/>
      <c r="AN42" s="33"/>
      <c r="AO42" s="33"/>
      <c r="AP42" s="33"/>
      <c r="AQ42" s="29"/>
      <c r="AR42" s="1"/>
    </row>
    <row r="43" customHeight="1">
      <c r="A43" s="6">
        <v>37.0</v>
      </c>
      <c r="B43" s="29">
        <f t="shared" si="8"/>
        <v>2220</v>
      </c>
      <c r="C43" s="27">
        <f t="shared" si="3"/>
        <v>0.6166666667</v>
      </c>
      <c r="D43" s="27">
        <f t="shared" si="9"/>
        <v>0.3802777778</v>
      </c>
      <c r="E43" s="27">
        <f t="shared" si="10"/>
        <v>0.2345046296</v>
      </c>
      <c r="F43" s="27"/>
      <c r="G43" s="11">
        <v>37.0</v>
      </c>
      <c r="H43" s="11"/>
      <c r="I43" s="29">
        <f t="shared" si="11"/>
        <v>19.01388889</v>
      </c>
      <c r="J43" s="29">
        <f t="shared" ref="J43:P43" si="64">J$20*$C43</f>
        <v>61.66666667</v>
      </c>
      <c r="K43" s="29">
        <f t="shared" si="64"/>
        <v>92.5</v>
      </c>
      <c r="L43" s="29">
        <f t="shared" si="64"/>
        <v>123.3333333</v>
      </c>
      <c r="M43" s="29">
        <f t="shared" si="64"/>
        <v>154.1666667</v>
      </c>
      <c r="N43" s="29">
        <f t="shared" si="64"/>
        <v>185</v>
      </c>
      <c r="O43" s="29">
        <f t="shared" si="64"/>
        <v>215.8333333</v>
      </c>
      <c r="P43" s="29">
        <f t="shared" si="64"/>
        <v>246.6666667</v>
      </c>
      <c r="Q43" s="29">
        <f t="shared" ref="Q43:X43" si="65">Q$20*$D43</f>
        <v>106.4777778</v>
      </c>
      <c r="R43" s="29">
        <f t="shared" si="65"/>
        <v>103.0552778</v>
      </c>
      <c r="S43" s="29">
        <f t="shared" si="65"/>
        <v>99.63277778</v>
      </c>
      <c r="T43" s="29">
        <f t="shared" si="65"/>
        <v>95.83</v>
      </c>
      <c r="U43" s="29">
        <f t="shared" si="65"/>
        <v>91.26666667</v>
      </c>
      <c r="V43" s="29">
        <f t="shared" si="65"/>
        <v>85.5625</v>
      </c>
      <c r="W43" s="29">
        <f t="shared" si="65"/>
        <v>78.33722222</v>
      </c>
      <c r="X43" s="29">
        <f t="shared" si="65"/>
        <v>69.21055556</v>
      </c>
      <c r="Y43" s="29"/>
      <c r="Z43" s="32"/>
      <c r="AA43" s="33"/>
      <c r="AB43" s="33"/>
      <c r="AC43" s="33"/>
      <c r="AD43" s="33"/>
      <c r="AE43" s="33"/>
      <c r="AF43" s="33"/>
      <c r="AG43" s="33"/>
      <c r="AI43" s="32"/>
      <c r="AJ43" s="33"/>
      <c r="AK43" s="33"/>
      <c r="AL43" s="33"/>
      <c r="AM43" s="33"/>
      <c r="AN43" s="33"/>
      <c r="AO43" s="33"/>
      <c r="AP43" s="33"/>
      <c r="AQ43" s="29"/>
      <c r="AR43" s="1"/>
    </row>
    <row r="44" customHeight="1">
      <c r="A44" s="6">
        <v>36.0</v>
      </c>
      <c r="B44" s="29">
        <f t="shared" si="8"/>
        <v>2160</v>
      </c>
      <c r="C44" s="27">
        <f t="shared" si="3"/>
        <v>0.6</v>
      </c>
      <c r="D44" s="27">
        <f t="shared" si="9"/>
        <v>0.36</v>
      </c>
      <c r="E44" s="27">
        <f t="shared" si="10"/>
        <v>0.216</v>
      </c>
      <c r="F44" s="27"/>
      <c r="G44" s="11">
        <v>36.0</v>
      </c>
      <c r="H44" s="11"/>
      <c r="I44" s="29">
        <f t="shared" si="11"/>
        <v>18</v>
      </c>
      <c r="J44" s="29">
        <f t="shared" ref="J44:P44" si="66">J$20*$C44</f>
        <v>60</v>
      </c>
      <c r="K44" s="29">
        <f t="shared" si="66"/>
        <v>90</v>
      </c>
      <c r="L44" s="29">
        <f t="shared" si="66"/>
        <v>120</v>
      </c>
      <c r="M44" s="29">
        <f t="shared" si="66"/>
        <v>150</v>
      </c>
      <c r="N44" s="29">
        <f t="shared" si="66"/>
        <v>180</v>
      </c>
      <c r="O44" s="29">
        <f t="shared" si="66"/>
        <v>210</v>
      </c>
      <c r="P44" s="29">
        <f t="shared" si="66"/>
        <v>240</v>
      </c>
      <c r="Q44" s="29">
        <f t="shared" ref="Q44:X44" si="67">Q$20*$D44</f>
        <v>100.8</v>
      </c>
      <c r="R44" s="29">
        <f t="shared" si="67"/>
        <v>97.56</v>
      </c>
      <c r="S44" s="29">
        <f t="shared" si="67"/>
        <v>94.32</v>
      </c>
      <c r="T44" s="29">
        <f t="shared" si="67"/>
        <v>90.72</v>
      </c>
      <c r="U44" s="29">
        <f t="shared" si="67"/>
        <v>86.4</v>
      </c>
      <c r="V44" s="29">
        <f t="shared" si="67"/>
        <v>81</v>
      </c>
      <c r="W44" s="29">
        <f t="shared" si="67"/>
        <v>74.16</v>
      </c>
      <c r="X44" s="29">
        <f t="shared" si="67"/>
        <v>65.52</v>
      </c>
      <c r="Y44" s="29"/>
      <c r="Z44" s="32"/>
      <c r="AA44" s="33"/>
      <c r="AB44" s="33"/>
      <c r="AC44" s="33"/>
      <c r="AD44" s="33"/>
      <c r="AE44" s="33"/>
      <c r="AF44" s="33"/>
      <c r="AG44" s="33"/>
      <c r="AI44" s="32"/>
      <c r="AJ44" s="33"/>
      <c r="AK44" s="33"/>
      <c r="AL44" s="33"/>
      <c r="AM44" s="33"/>
      <c r="AN44" s="33"/>
      <c r="AO44" s="33"/>
      <c r="AP44" s="33"/>
      <c r="AQ44" s="29"/>
      <c r="AR44" s="1"/>
    </row>
    <row r="45" customHeight="1">
      <c r="A45" s="6">
        <v>35.0</v>
      </c>
      <c r="B45" s="29">
        <f t="shared" si="8"/>
        <v>2100</v>
      </c>
      <c r="C45" s="27">
        <f t="shared" si="3"/>
        <v>0.5833333333</v>
      </c>
      <c r="D45" s="27">
        <f t="shared" si="9"/>
        <v>0.3402777778</v>
      </c>
      <c r="E45" s="27">
        <f t="shared" si="10"/>
        <v>0.1984953704</v>
      </c>
      <c r="F45" s="27"/>
      <c r="G45" s="11">
        <v>35.0</v>
      </c>
      <c r="H45" s="11"/>
      <c r="I45" s="29">
        <f t="shared" si="11"/>
        <v>17.01388889</v>
      </c>
      <c r="J45" s="29">
        <f t="shared" ref="J45:P45" si="68">J$20*$C45</f>
        <v>58.33333333</v>
      </c>
      <c r="K45" s="29">
        <f t="shared" si="68"/>
        <v>87.5</v>
      </c>
      <c r="L45" s="29">
        <f t="shared" si="68"/>
        <v>116.6666667</v>
      </c>
      <c r="M45" s="29">
        <f t="shared" si="68"/>
        <v>145.8333333</v>
      </c>
      <c r="N45" s="29">
        <f t="shared" si="68"/>
        <v>175</v>
      </c>
      <c r="O45" s="29">
        <f t="shared" si="68"/>
        <v>204.1666667</v>
      </c>
      <c r="P45" s="29">
        <f t="shared" si="68"/>
        <v>233.3333333</v>
      </c>
      <c r="Q45" s="29">
        <f t="shared" ref="Q45:X45" si="69">Q$20*$D45</f>
        <v>95.27777778</v>
      </c>
      <c r="R45" s="29">
        <f t="shared" si="69"/>
        <v>92.21527778</v>
      </c>
      <c r="S45" s="29">
        <f t="shared" si="69"/>
        <v>89.15277778</v>
      </c>
      <c r="T45" s="29">
        <f t="shared" si="69"/>
        <v>85.75</v>
      </c>
      <c r="U45" s="29">
        <f t="shared" si="69"/>
        <v>81.66666667</v>
      </c>
      <c r="V45" s="29">
        <f t="shared" si="69"/>
        <v>76.5625</v>
      </c>
      <c r="W45" s="29">
        <f t="shared" si="69"/>
        <v>70.09722222</v>
      </c>
      <c r="X45" s="29">
        <f t="shared" si="69"/>
        <v>61.93055556</v>
      </c>
      <c r="Y45" s="29"/>
      <c r="Z45" s="15"/>
      <c r="AA45" s="15"/>
      <c r="AB45" s="15"/>
      <c r="AC45" s="15"/>
      <c r="AD45" s="15"/>
      <c r="AE45" s="15"/>
      <c r="AF45" s="15"/>
      <c r="AG45" s="15"/>
      <c r="AI45" s="15"/>
      <c r="AJ45" s="15"/>
      <c r="AK45" s="15"/>
      <c r="AL45" s="15"/>
      <c r="AM45" s="15"/>
      <c r="AN45" s="15"/>
      <c r="AO45" s="15"/>
      <c r="AP45" s="15"/>
      <c r="AQ45" s="29"/>
      <c r="AR45" s="1"/>
    </row>
    <row r="46" customHeight="1">
      <c r="A46" s="6">
        <v>34.0</v>
      </c>
      <c r="B46" s="29">
        <f t="shared" si="8"/>
        <v>2040</v>
      </c>
      <c r="C46" s="27">
        <f t="shared" si="3"/>
        <v>0.5666666667</v>
      </c>
      <c r="D46" s="27">
        <f t="shared" si="9"/>
        <v>0.3211111111</v>
      </c>
      <c r="E46" s="27">
        <f t="shared" si="10"/>
        <v>0.181962963</v>
      </c>
      <c r="F46" s="27"/>
      <c r="G46" s="11">
        <v>34.0</v>
      </c>
      <c r="H46" s="11"/>
      <c r="I46" s="29">
        <f t="shared" si="11"/>
        <v>16.05555556</v>
      </c>
      <c r="J46" s="29">
        <f t="shared" ref="J46:P46" si="70">J$20*$C46</f>
        <v>56.66666667</v>
      </c>
      <c r="K46" s="29">
        <f t="shared" si="70"/>
        <v>85</v>
      </c>
      <c r="L46" s="29">
        <f t="shared" si="70"/>
        <v>113.3333333</v>
      </c>
      <c r="M46" s="29">
        <f t="shared" si="70"/>
        <v>141.6666667</v>
      </c>
      <c r="N46" s="29">
        <f t="shared" si="70"/>
        <v>170</v>
      </c>
      <c r="O46" s="29">
        <f t="shared" si="70"/>
        <v>198.3333333</v>
      </c>
      <c r="P46" s="29">
        <f t="shared" si="70"/>
        <v>226.6666667</v>
      </c>
      <c r="Q46" s="29">
        <f t="shared" ref="Q46:X46" si="71">Q$20*$D46</f>
        <v>89.91111111</v>
      </c>
      <c r="R46" s="29">
        <f t="shared" si="71"/>
        <v>87.02111111</v>
      </c>
      <c r="S46" s="29">
        <f t="shared" si="71"/>
        <v>84.13111111</v>
      </c>
      <c r="T46" s="29">
        <f t="shared" si="71"/>
        <v>80.92</v>
      </c>
      <c r="U46" s="29">
        <f t="shared" si="71"/>
        <v>77.06666667</v>
      </c>
      <c r="V46" s="29">
        <f t="shared" si="71"/>
        <v>72.25</v>
      </c>
      <c r="W46" s="29">
        <f t="shared" si="71"/>
        <v>66.14888889</v>
      </c>
      <c r="X46" s="29">
        <f t="shared" si="71"/>
        <v>58.44222222</v>
      </c>
      <c r="Y46" s="29"/>
      <c r="Z46" s="32"/>
      <c r="AA46" s="33"/>
      <c r="AB46" s="33"/>
      <c r="AC46" s="33"/>
      <c r="AD46" s="33"/>
      <c r="AE46" s="33"/>
      <c r="AF46" s="33"/>
      <c r="AG46" s="33"/>
      <c r="AI46" s="32"/>
      <c r="AJ46" s="33"/>
      <c r="AK46" s="33"/>
      <c r="AL46" s="33"/>
      <c r="AM46" s="33"/>
      <c r="AN46" s="33"/>
      <c r="AO46" s="33"/>
      <c r="AP46" s="33"/>
      <c r="AQ46" s="29"/>
      <c r="AR46" s="1"/>
    </row>
    <row r="47" customHeight="1">
      <c r="A47" s="6">
        <v>33.0</v>
      </c>
      <c r="B47" s="29">
        <f t="shared" si="8"/>
        <v>1980</v>
      </c>
      <c r="C47" s="27">
        <f t="shared" si="3"/>
        <v>0.55</v>
      </c>
      <c r="D47" s="27">
        <f t="shared" si="9"/>
        <v>0.3025</v>
      </c>
      <c r="E47" s="27">
        <f t="shared" si="10"/>
        <v>0.166375</v>
      </c>
      <c r="F47" s="27"/>
      <c r="G47" s="11">
        <v>33.0</v>
      </c>
      <c r="H47" s="11"/>
      <c r="I47" s="29">
        <f t="shared" si="11"/>
        <v>15.125</v>
      </c>
      <c r="J47" s="29">
        <f t="shared" ref="J47:P47" si="72">J$20*$C47</f>
        <v>55</v>
      </c>
      <c r="K47" s="29">
        <f t="shared" si="72"/>
        <v>82.5</v>
      </c>
      <c r="L47" s="29">
        <f t="shared" si="72"/>
        <v>110</v>
      </c>
      <c r="M47" s="29">
        <f t="shared" si="72"/>
        <v>137.5</v>
      </c>
      <c r="N47" s="29">
        <f t="shared" si="72"/>
        <v>165</v>
      </c>
      <c r="O47" s="29">
        <f t="shared" si="72"/>
        <v>192.5</v>
      </c>
      <c r="P47" s="29">
        <f t="shared" si="72"/>
        <v>220</v>
      </c>
      <c r="Q47" s="29">
        <f t="shared" ref="Q47:X47" si="73">Q$20*$D47</f>
        <v>84.7</v>
      </c>
      <c r="R47" s="29">
        <f t="shared" si="73"/>
        <v>81.9775</v>
      </c>
      <c r="S47" s="29">
        <f t="shared" si="73"/>
        <v>79.255</v>
      </c>
      <c r="T47" s="29">
        <f t="shared" si="73"/>
        <v>76.23</v>
      </c>
      <c r="U47" s="29">
        <f t="shared" si="73"/>
        <v>72.6</v>
      </c>
      <c r="V47" s="29">
        <f t="shared" si="73"/>
        <v>68.0625</v>
      </c>
      <c r="W47" s="29">
        <f t="shared" si="73"/>
        <v>62.315</v>
      </c>
      <c r="X47" s="29">
        <f t="shared" si="73"/>
        <v>55.055</v>
      </c>
      <c r="Y47" s="29"/>
      <c r="Z47" s="32"/>
      <c r="AA47" s="33"/>
      <c r="AB47" s="33"/>
      <c r="AC47" s="33"/>
      <c r="AD47" s="33"/>
      <c r="AE47" s="33"/>
      <c r="AF47" s="33"/>
      <c r="AG47" s="33"/>
      <c r="AI47" s="32"/>
      <c r="AJ47" s="33"/>
      <c r="AK47" s="33"/>
      <c r="AL47" s="33"/>
      <c r="AM47" s="33"/>
      <c r="AN47" s="33"/>
      <c r="AO47" s="33"/>
      <c r="AP47" s="33"/>
      <c r="AQ47" s="29"/>
      <c r="AR47" s="1"/>
    </row>
    <row r="48" customHeight="1">
      <c r="A48" s="6">
        <v>32.0</v>
      </c>
      <c r="B48" s="29">
        <f t="shared" si="8"/>
        <v>1920</v>
      </c>
      <c r="C48" s="27">
        <f t="shared" si="3"/>
        <v>0.5333333333</v>
      </c>
      <c r="D48" s="27">
        <f t="shared" si="9"/>
        <v>0.2844444444</v>
      </c>
      <c r="E48" s="27">
        <f t="shared" si="10"/>
        <v>0.1517037037</v>
      </c>
      <c r="F48" s="27"/>
      <c r="G48" s="11">
        <v>32.0</v>
      </c>
      <c r="H48" s="11"/>
      <c r="I48" s="29">
        <f t="shared" si="11"/>
        <v>14.22222222</v>
      </c>
      <c r="J48" s="29">
        <f t="shared" ref="J48:P48" si="74">J$20*$C48</f>
        <v>53.33333333</v>
      </c>
      <c r="K48" s="29">
        <f t="shared" si="74"/>
        <v>80</v>
      </c>
      <c r="L48" s="29">
        <f t="shared" si="74"/>
        <v>106.6666667</v>
      </c>
      <c r="M48" s="29">
        <f t="shared" si="74"/>
        <v>133.3333333</v>
      </c>
      <c r="N48" s="29">
        <f t="shared" si="74"/>
        <v>160</v>
      </c>
      <c r="O48" s="29">
        <f t="shared" si="74"/>
        <v>186.6666667</v>
      </c>
      <c r="P48" s="29">
        <f t="shared" si="74"/>
        <v>213.3333333</v>
      </c>
      <c r="Q48" s="29">
        <f t="shared" ref="Q48:X48" si="75">Q$20*$D48</f>
        <v>79.64444444</v>
      </c>
      <c r="R48" s="29">
        <f t="shared" si="75"/>
        <v>77.08444444</v>
      </c>
      <c r="S48" s="29">
        <f t="shared" si="75"/>
        <v>74.52444444</v>
      </c>
      <c r="T48" s="29">
        <f t="shared" si="75"/>
        <v>71.68</v>
      </c>
      <c r="U48" s="29">
        <f t="shared" si="75"/>
        <v>68.26666667</v>
      </c>
      <c r="V48" s="29">
        <f t="shared" si="75"/>
        <v>64</v>
      </c>
      <c r="W48" s="29">
        <f t="shared" si="75"/>
        <v>58.59555556</v>
      </c>
      <c r="X48" s="29">
        <f t="shared" si="75"/>
        <v>51.76888889</v>
      </c>
      <c r="Y48" s="29"/>
      <c r="Z48" s="32"/>
      <c r="AA48" s="33"/>
      <c r="AB48" s="33"/>
      <c r="AC48" s="33"/>
      <c r="AD48" s="33"/>
      <c r="AE48" s="33"/>
      <c r="AF48" s="33"/>
      <c r="AG48" s="33"/>
      <c r="AI48" s="32"/>
      <c r="AJ48" s="33"/>
      <c r="AK48" s="33"/>
      <c r="AL48" s="33"/>
      <c r="AM48" s="33"/>
      <c r="AN48" s="33"/>
      <c r="AO48" s="33"/>
      <c r="AP48" s="33"/>
      <c r="AQ48" s="29"/>
      <c r="AR48" s="1"/>
    </row>
    <row r="49" customHeight="1">
      <c r="A49" s="6">
        <v>31.0</v>
      </c>
      <c r="B49" s="29">
        <f t="shared" si="8"/>
        <v>1860</v>
      </c>
      <c r="C49" s="27">
        <f t="shared" si="3"/>
        <v>0.5166666667</v>
      </c>
      <c r="D49" s="27">
        <f t="shared" si="9"/>
        <v>0.2669444444</v>
      </c>
      <c r="E49" s="27">
        <f t="shared" si="10"/>
        <v>0.1379212963</v>
      </c>
      <c r="F49" s="27"/>
      <c r="G49" s="11">
        <v>31.0</v>
      </c>
      <c r="H49" s="11"/>
      <c r="I49" s="29">
        <f t="shared" si="11"/>
        <v>13.34722222</v>
      </c>
      <c r="J49" s="29">
        <f t="shared" ref="J49:P49" si="76">J$20*$C49</f>
        <v>51.66666667</v>
      </c>
      <c r="K49" s="29">
        <f t="shared" si="76"/>
        <v>77.5</v>
      </c>
      <c r="L49" s="29">
        <f t="shared" si="76"/>
        <v>103.3333333</v>
      </c>
      <c r="M49" s="29">
        <f t="shared" si="76"/>
        <v>129.1666667</v>
      </c>
      <c r="N49" s="29">
        <f t="shared" si="76"/>
        <v>155</v>
      </c>
      <c r="O49" s="29">
        <f t="shared" si="76"/>
        <v>180.8333333</v>
      </c>
      <c r="P49" s="29">
        <f t="shared" si="76"/>
        <v>206.6666667</v>
      </c>
      <c r="Q49" s="29">
        <f t="shared" ref="Q49:X49" si="77">Q$20*$D49</f>
        <v>74.74444444</v>
      </c>
      <c r="R49" s="29">
        <f t="shared" si="77"/>
        <v>72.34194444</v>
      </c>
      <c r="S49" s="29">
        <f t="shared" si="77"/>
        <v>69.93944444</v>
      </c>
      <c r="T49" s="29">
        <f t="shared" si="77"/>
        <v>67.27</v>
      </c>
      <c r="U49" s="29">
        <f t="shared" si="77"/>
        <v>64.06666667</v>
      </c>
      <c r="V49" s="29">
        <f t="shared" si="77"/>
        <v>60.0625</v>
      </c>
      <c r="W49" s="29">
        <f t="shared" si="77"/>
        <v>54.99055556</v>
      </c>
      <c r="X49" s="29">
        <f t="shared" si="77"/>
        <v>48.58388889</v>
      </c>
      <c r="Y49" s="29"/>
      <c r="Z49" s="32"/>
      <c r="AA49" s="33"/>
      <c r="AB49" s="33"/>
      <c r="AC49" s="33"/>
      <c r="AD49" s="33"/>
      <c r="AE49" s="33"/>
      <c r="AF49" s="33"/>
      <c r="AG49" s="33"/>
      <c r="AI49" s="32"/>
      <c r="AJ49" s="33"/>
      <c r="AK49" s="33"/>
      <c r="AL49" s="33"/>
      <c r="AM49" s="33"/>
      <c r="AN49" s="33"/>
      <c r="AO49" s="33"/>
      <c r="AP49" s="33"/>
      <c r="AQ49" s="29"/>
      <c r="AR49" s="1"/>
    </row>
    <row r="50" customHeight="1">
      <c r="A50" s="6">
        <v>30.0</v>
      </c>
      <c r="B50" s="29">
        <f t="shared" si="8"/>
        <v>1800</v>
      </c>
      <c r="C50" s="27">
        <f t="shared" si="3"/>
        <v>0.5</v>
      </c>
      <c r="D50" s="27">
        <f t="shared" si="9"/>
        <v>0.25</v>
      </c>
      <c r="E50" s="27">
        <f t="shared" si="10"/>
        <v>0.125</v>
      </c>
      <c r="F50" s="27"/>
      <c r="G50" s="11">
        <v>30.0</v>
      </c>
      <c r="H50" s="11"/>
      <c r="I50" s="29">
        <f t="shared" si="11"/>
        <v>12.5</v>
      </c>
      <c r="J50" s="29">
        <f t="shared" ref="J50:P50" si="78">J$20*$C50</f>
        <v>50</v>
      </c>
      <c r="K50" s="29">
        <f t="shared" si="78"/>
        <v>75</v>
      </c>
      <c r="L50" s="29">
        <f t="shared" si="78"/>
        <v>100</v>
      </c>
      <c r="M50" s="29">
        <f t="shared" si="78"/>
        <v>125</v>
      </c>
      <c r="N50" s="29">
        <f t="shared" si="78"/>
        <v>150</v>
      </c>
      <c r="O50" s="29">
        <f t="shared" si="78"/>
        <v>175</v>
      </c>
      <c r="P50" s="29">
        <f t="shared" si="78"/>
        <v>200</v>
      </c>
      <c r="Q50" s="29">
        <f t="shared" ref="Q50:X50" si="79">Q$20*$D50</f>
        <v>70</v>
      </c>
      <c r="R50" s="29">
        <f t="shared" si="79"/>
        <v>67.75</v>
      </c>
      <c r="S50" s="29">
        <f t="shared" si="79"/>
        <v>65.5</v>
      </c>
      <c r="T50" s="29">
        <f t="shared" si="79"/>
        <v>63</v>
      </c>
      <c r="U50" s="29">
        <f t="shared" si="79"/>
        <v>60</v>
      </c>
      <c r="V50" s="29">
        <f t="shared" si="79"/>
        <v>56.25</v>
      </c>
      <c r="W50" s="29">
        <f t="shared" si="79"/>
        <v>51.5</v>
      </c>
      <c r="X50" s="29">
        <f t="shared" si="79"/>
        <v>45.5</v>
      </c>
      <c r="Y50" s="29"/>
      <c r="Z50" s="15"/>
      <c r="AA50" s="15"/>
      <c r="AB50" s="15"/>
      <c r="AC50" s="15"/>
      <c r="AD50" s="15"/>
      <c r="AE50" s="15"/>
      <c r="AF50" s="15"/>
      <c r="AG50" s="15"/>
      <c r="AI50" s="15"/>
      <c r="AJ50" s="15"/>
      <c r="AK50" s="15"/>
      <c r="AL50" s="15"/>
      <c r="AM50" s="15"/>
      <c r="AN50" s="15"/>
      <c r="AO50" s="15"/>
      <c r="AP50" s="15"/>
      <c r="AQ50" s="29"/>
      <c r="AR50" s="1"/>
    </row>
    <row r="51" customHeight="1">
      <c r="G51" s="11"/>
      <c r="H51" s="11"/>
      <c r="L51" s="29"/>
      <c r="M51" s="29"/>
      <c r="Y51" s="29"/>
      <c r="Z51" s="11"/>
      <c r="AR51" s="1"/>
    </row>
    <row r="52" customHeight="1">
      <c r="G52" s="11"/>
      <c r="H52" s="11"/>
      <c r="J52" s="6">
        <v>100.0</v>
      </c>
      <c r="K52" s="6">
        <v>77.0</v>
      </c>
      <c r="L52" s="29">
        <v>58.0</v>
      </c>
      <c r="M52" s="29"/>
      <c r="Y52" s="29"/>
      <c r="Z52" s="11"/>
      <c r="AR52" s="1"/>
    </row>
    <row r="53" customHeight="1">
      <c r="G53" s="11"/>
      <c r="H53" s="11"/>
      <c r="L53" s="29"/>
      <c r="M53" s="29"/>
      <c r="Y53" s="29"/>
      <c r="Z53" s="11"/>
      <c r="AR53" s="1"/>
    </row>
    <row r="54" customHeight="1">
      <c r="G54" s="11"/>
      <c r="H54" s="11"/>
      <c r="L54" s="29"/>
      <c r="M54" s="29"/>
      <c r="Q54" s="29">
        <f t="shared" ref="Q54:X54" si="80">Q20/2.31</f>
        <v>121.2121212</v>
      </c>
      <c r="R54" s="29">
        <f t="shared" si="80"/>
        <v>117.3160173</v>
      </c>
      <c r="S54" s="29">
        <f t="shared" si="80"/>
        <v>113.4199134</v>
      </c>
      <c r="T54" s="29">
        <f t="shared" si="80"/>
        <v>109.0909091</v>
      </c>
      <c r="U54" s="29">
        <f t="shared" si="80"/>
        <v>103.8961039</v>
      </c>
      <c r="V54" s="29">
        <f t="shared" si="80"/>
        <v>97.4025974</v>
      </c>
      <c r="W54" s="29">
        <f t="shared" si="80"/>
        <v>89.17748918</v>
      </c>
      <c r="X54" s="29">
        <f t="shared" si="80"/>
        <v>78.78787879</v>
      </c>
      <c r="Y54" s="29"/>
      <c r="Z54" s="11"/>
      <c r="AR54" s="1"/>
    </row>
    <row r="55" customHeight="1">
      <c r="G55" s="11"/>
      <c r="H55" s="11"/>
      <c r="L55" s="29"/>
      <c r="M55" s="29"/>
      <c r="Q55" s="29">
        <f t="shared" ref="Q55:X55" si="81">Q25/2.31</f>
        <v>101.8518519</v>
      </c>
      <c r="R55" s="29">
        <f t="shared" si="81"/>
        <v>98.57804233</v>
      </c>
      <c r="S55" s="29">
        <f t="shared" si="81"/>
        <v>95.3042328</v>
      </c>
      <c r="T55" s="29">
        <f t="shared" si="81"/>
        <v>91.66666667</v>
      </c>
      <c r="U55" s="29">
        <f t="shared" si="81"/>
        <v>87.3015873</v>
      </c>
      <c r="V55" s="29">
        <f t="shared" si="81"/>
        <v>81.8452381</v>
      </c>
      <c r="W55" s="29">
        <f t="shared" si="81"/>
        <v>74.93386243</v>
      </c>
      <c r="X55" s="29">
        <f t="shared" si="81"/>
        <v>66.2037037</v>
      </c>
      <c r="Y55" s="29"/>
      <c r="Z55" s="11"/>
      <c r="AR55" s="1"/>
    </row>
    <row r="56" customHeight="1">
      <c r="G56" s="11"/>
      <c r="H56" s="11"/>
      <c r="L56" s="29"/>
      <c r="M56" s="29"/>
      <c r="Q56" s="29">
        <f t="shared" ref="Q56:X56" si="82">Q30/2.31</f>
        <v>84.17508418</v>
      </c>
      <c r="R56" s="29">
        <f t="shared" si="82"/>
        <v>81.46945647</v>
      </c>
      <c r="S56" s="29">
        <f t="shared" si="82"/>
        <v>78.76382876</v>
      </c>
      <c r="T56" s="29">
        <f t="shared" si="82"/>
        <v>75.75757576</v>
      </c>
      <c r="U56" s="29">
        <f t="shared" si="82"/>
        <v>72.15007215</v>
      </c>
      <c r="V56" s="29">
        <f t="shared" si="82"/>
        <v>67.64069264</v>
      </c>
      <c r="W56" s="29">
        <f t="shared" si="82"/>
        <v>61.92881193</v>
      </c>
      <c r="X56" s="29">
        <f t="shared" si="82"/>
        <v>54.71380471</v>
      </c>
      <c r="Y56" s="29"/>
      <c r="Z56" s="29" t="s">
        <v>65</v>
      </c>
      <c r="AA56" s="29"/>
      <c r="AB56" s="29"/>
      <c r="AC56" s="29"/>
      <c r="AD56" s="29"/>
      <c r="AE56" s="29"/>
      <c r="AF56" s="29"/>
      <c r="AG56" s="29"/>
      <c r="AR56" s="1"/>
    </row>
    <row r="57" customHeight="1">
      <c r="G57" s="11"/>
      <c r="H57" s="11"/>
      <c r="L57" s="29"/>
      <c r="M57" s="29"/>
      <c r="Q57" s="29">
        <f t="shared" ref="Q57:X57" si="83">Q35/2.31</f>
        <v>68.18181818</v>
      </c>
      <c r="R57" s="29">
        <f t="shared" si="83"/>
        <v>65.99025974</v>
      </c>
      <c r="S57" s="29">
        <f t="shared" si="83"/>
        <v>63.7987013</v>
      </c>
      <c r="T57" s="29">
        <f t="shared" si="83"/>
        <v>61.36363636</v>
      </c>
      <c r="U57" s="29">
        <f t="shared" si="83"/>
        <v>58.44155844</v>
      </c>
      <c r="V57" s="29">
        <f t="shared" si="83"/>
        <v>54.78896104</v>
      </c>
      <c r="W57" s="29">
        <f t="shared" si="83"/>
        <v>50.16233766</v>
      </c>
      <c r="X57" s="29">
        <f t="shared" si="83"/>
        <v>44.31818182</v>
      </c>
      <c r="Y57" s="29"/>
      <c r="Z57" s="11" t="s">
        <v>66</v>
      </c>
      <c r="AA57" s="11" t="s">
        <v>67</v>
      </c>
      <c r="AB57" s="11" t="s">
        <v>68</v>
      </c>
      <c r="AC57" s="11" t="s">
        <v>69</v>
      </c>
      <c r="AD57" s="11" t="s">
        <v>70</v>
      </c>
      <c r="AE57" s="11" t="s">
        <v>71</v>
      </c>
      <c r="AF57" s="11" t="s">
        <v>72</v>
      </c>
      <c r="AG57" s="11" t="s">
        <v>73</v>
      </c>
      <c r="AR57" s="1"/>
    </row>
    <row r="58" customHeight="1">
      <c r="G58" s="11"/>
      <c r="H58" s="11"/>
      <c r="L58" s="29"/>
      <c r="M58" s="29"/>
      <c r="Q58" s="29">
        <f t="shared" ref="Q58:X58" si="84">Q40/2.31</f>
        <v>53.87205387</v>
      </c>
      <c r="R58" s="29">
        <f t="shared" si="84"/>
        <v>52.14045214</v>
      </c>
      <c r="S58" s="29">
        <f t="shared" si="84"/>
        <v>50.40885041</v>
      </c>
      <c r="T58" s="29">
        <f t="shared" si="84"/>
        <v>48.48484848</v>
      </c>
      <c r="U58" s="29">
        <f t="shared" si="84"/>
        <v>46.17604618</v>
      </c>
      <c r="V58" s="29">
        <f t="shared" si="84"/>
        <v>43.29004329</v>
      </c>
      <c r="W58" s="29">
        <f t="shared" si="84"/>
        <v>39.63443963</v>
      </c>
      <c r="X58" s="29">
        <f t="shared" si="84"/>
        <v>35.01683502</v>
      </c>
      <c r="Y58" s="29"/>
      <c r="Z58" s="29">
        <f t="shared" ref="Z58:AG58" si="85">Q64/2.31</f>
        <v>89.17748918</v>
      </c>
      <c r="AA58" s="29">
        <f t="shared" si="85"/>
        <v>89.17748918</v>
      </c>
      <c r="AB58" s="29">
        <f t="shared" si="85"/>
        <v>89.17748918</v>
      </c>
      <c r="AC58" s="29">
        <f t="shared" si="85"/>
        <v>89.17748918</v>
      </c>
      <c r="AD58" s="29">
        <f t="shared" si="85"/>
        <v>89.17748918</v>
      </c>
      <c r="AE58" s="29">
        <f t="shared" si="85"/>
        <v>89.17748918</v>
      </c>
      <c r="AF58" s="29">
        <f t="shared" si="85"/>
        <v>89.17748918</v>
      </c>
      <c r="AG58" s="29">
        <f t="shared" si="85"/>
        <v>89.17748918</v>
      </c>
      <c r="AR58" s="1"/>
    </row>
    <row r="59" customHeight="1">
      <c r="G59" s="11"/>
      <c r="H59" s="11"/>
      <c r="L59" s="29"/>
      <c r="M59" s="29"/>
      <c r="Q59" s="29">
        <f t="shared" ref="Q59:X59" si="86">Q45/2.31</f>
        <v>41.24579125</v>
      </c>
      <c r="R59" s="29">
        <f t="shared" si="86"/>
        <v>39.92003367</v>
      </c>
      <c r="S59" s="29">
        <f t="shared" si="86"/>
        <v>38.59427609</v>
      </c>
      <c r="T59" s="29">
        <f t="shared" si="86"/>
        <v>37.12121212</v>
      </c>
      <c r="U59" s="29">
        <f t="shared" si="86"/>
        <v>35.35353535</v>
      </c>
      <c r="V59" s="29">
        <f t="shared" si="86"/>
        <v>33.14393939</v>
      </c>
      <c r="W59" s="29">
        <f t="shared" si="86"/>
        <v>30.34511785</v>
      </c>
      <c r="X59" s="29">
        <f t="shared" si="86"/>
        <v>26.80976431</v>
      </c>
      <c r="Y59" s="29"/>
      <c r="Z59" s="11"/>
      <c r="AR59" s="1"/>
    </row>
    <row r="60" customHeight="1">
      <c r="G60" s="11"/>
      <c r="H60" s="11"/>
      <c r="L60" s="29"/>
      <c r="M60" s="29"/>
      <c r="Q60" s="29">
        <f t="shared" ref="Q60:X60" si="87">Q50/2.31</f>
        <v>30.3030303</v>
      </c>
      <c r="R60" s="29">
        <f t="shared" si="87"/>
        <v>29.32900433</v>
      </c>
      <c r="S60" s="29">
        <f t="shared" si="87"/>
        <v>28.35497835</v>
      </c>
      <c r="T60" s="29">
        <f t="shared" si="87"/>
        <v>27.27272727</v>
      </c>
      <c r="U60" s="29">
        <f t="shared" si="87"/>
        <v>25.97402597</v>
      </c>
      <c r="V60" s="29">
        <f t="shared" si="87"/>
        <v>24.35064935</v>
      </c>
      <c r="W60" s="29">
        <f t="shared" si="87"/>
        <v>22.29437229</v>
      </c>
      <c r="X60" s="29">
        <f t="shared" si="87"/>
        <v>19.6969697</v>
      </c>
      <c r="Y60" s="29"/>
      <c r="AR60" s="1"/>
    </row>
    <row r="61" customHeight="1">
      <c r="G61" s="11"/>
      <c r="H61" s="11"/>
      <c r="L61" s="29"/>
      <c r="M61" s="29"/>
      <c r="Q61" s="29"/>
      <c r="R61" s="29"/>
      <c r="S61" s="29"/>
      <c r="T61" s="29"/>
      <c r="U61" s="29"/>
      <c r="V61" s="29"/>
      <c r="W61" s="29"/>
      <c r="X61" s="29"/>
      <c r="Y61" s="29"/>
      <c r="AR61" s="1"/>
    </row>
    <row r="62" ht="12.75" customHeight="1">
      <c r="G62" s="11"/>
      <c r="H62" s="11"/>
      <c r="L62" s="29"/>
      <c r="M62" s="29"/>
      <c r="Q62" s="29"/>
      <c r="R62" s="29"/>
      <c r="S62" s="29"/>
      <c r="T62" s="29"/>
      <c r="U62" s="29"/>
      <c r="V62" s="29"/>
      <c r="W62" s="29"/>
      <c r="X62" s="29"/>
      <c r="Y62" s="29"/>
      <c r="AA62" s="20" t="s">
        <v>74</v>
      </c>
      <c r="AE62" s="34">
        <v>0.1</v>
      </c>
      <c r="AR62" s="1"/>
    </row>
    <row r="63" ht="12.75" customHeight="1">
      <c r="I63" s="12" t="s">
        <v>75</v>
      </c>
      <c r="Q63" s="11" t="s">
        <v>76</v>
      </c>
      <c r="R63" s="11" t="s">
        <v>77</v>
      </c>
      <c r="S63" s="11" t="s">
        <v>78</v>
      </c>
      <c r="T63" s="11" t="s">
        <v>79</v>
      </c>
      <c r="U63" s="11" t="s">
        <v>80</v>
      </c>
      <c r="V63" s="11" t="s">
        <v>81</v>
      </c>
      <c r="W63" s="11" t="s">
        <v>82</v>
      </c>
      <c r="X63" s="11" t="s">
        <v>83</v>
      </c>
      <c r="Y63" s="29"/>
      <c r="AR63" s="1"/>
    </row>
    <row r="64" ht="12.75" customHeight="1">
      <c r="I64" s="20" t="s">
        <v>84</v>
      </c>
      <c r="Q64" s="35">
        <v>206.0</v>
      </c>
      <c r="R64" s="35">
        <v>206.0</v>
      </c>
      <c r="S64" s="35">
        <v>206.0</v>
      </c>
      <c r="T64" s="35">
        <v>206.0</v>
      </c>
      <c r="U64" s="35">
        <v>206.0</v>
      </c>
      <c r="V64" s="35">
        <v>206.0</v>
      </c>
      <c r="W64" s="35">
        <v>206.0</v>
      </c>
      <c r="X64" s="35">
        <v>206.0</v>
      </c>
      <c r="AA64" s="20" t="s">
        <v>85</v>
      </c>
      <c r="AE64" s="36">
        <f>(AE10*Q64)/(3960*AE19)</f>
        <v>35.46831956</v>
      </c>
      <c r="AR64" s="1"/>
    </row>
    <row r="65" ht="12.75" customHeight="1">
      <c r="I65" s="20"/>
      <c r="Q65" s="37"/>
      <c r="R65" s="37"/>
      <c r="S65" s="37"/>
      <c r="T65" s="37"/>
      <c r="U65" s="37"/>
      <c r="V65" s="37"/>
      <c r="W65" s="37"/>
      <c r="X65" s="37"/>
      <c r="AA65" s="20" t="s">
        <v>86</v>
      </c>
      <c r="AE65" s="38">
        <f>((AE64*(746/AE20))/1000)*AE62</f>
        <v>2.939929599</v>
      </c>
      <c r="AR65" s="1"/>
    </row>
    <row r="66" ht="12.75" customHeight="1">
      <c r="B66" s="39"/>
      <c r="Q66" s="29"/>
      <c r="R66" s="29"/>
      <c r="S66" s="29"/>
      <c r="T66" s="29"/>
      <c r="U66" s="29"/>
      <c r="V66" s="29"/>
      <c r="W66" s="29"/>
      <c r="X66" s="29"/>
      <c r="AR66" s="1"/>
    </row>
    <row r="67" ht="12.75" customHeight="1">
      <c r="B67" s="39"/>
      <c r="I67" s="12" t="s">
        <v>87</v>
      </c>
      <c r="M67" s="29"/>
      <c r="Q67" s="24" t="s">
        <v>88</v>
      </c>
      <c r="R67" s="24" t="s">
        <v>89</v>
      </c>
      <c r="S67" s="24" t="s">
        <v>90</v>
      </c>
      <c r="T67" s="24" t="s">
        <v>91</v>
      </c>
      <c r="U67" s="24" t="s">
        <v>92</v>
      </c>
      <c r="V67" s="24" t="s">
        <v>93</v>
      </c>
      <c r="W67" s="24" t="s">
        <v>94</v>
      </c>
      <c r="X67" s="24" t="s">
        <v>95</v>
      </c>
      <c r="AA67" s="1" t="s">
        <v>96</v>
      </c>
      <c r="AE67" s="36">
        <f>(AE10*Q64)/(3960*AE14)</f>
        <v>32.61328455</v>
      </c>
      <c r="AR67" s="1"/>
    </row>
    <row r="68" ht="12.75" customHeight="1">
      <c r="B68" s="39"/>
      <c r="I68" s="40" t="s">
        <v>97</v>
      </c>
      <c r="Q68" s="41">
        <v>0.25</v>
      </c>
      <c r="R68" s="41">
        <v>0.45</v>
      </c>
      <c r="S68" s="41">
        <v>0.55</v>
      </c>
      <c r="T68" s="41">
        <v>0.6</v>
      </c>
      <c r="U68" s="41">
        <v>0.67</v>
      </c>
      <c r="V68" s="41">
        <v>0.72</v>
      </c>
      <c r="W68" s="41">
        <v>0.78</v>
      </c>
      <c r="X68" s="41">
        <v>0.76</v>
      </c>
      <c r="AA68" s="20" t="s">
        <v>98</v>
      </c>
      <c r="AE68" s="38">
        <f>((AE67*(746/AE20))/1000)*AE62</f>
        <v>2.703278919</v>
      </c>
      <c r="AR68" s="1"/>
    </row>
    <row r="69" ht="12.75" customHeight="1">
      <c r="B69" s="39"/>
      <c r="I69" s="6" t="s">
        <v>99</v>
      </c>
      <c r="Q69" s="24"/>
      <c r="R69" s="24"/>
      <c r="S69" s="24"/>
      <c r="T69" s="24"/>
      <c r="U69" s="24"/>
      <c r="V69" s="24"/>
      <c r="W69" s="24"/>
      <c r="X69" s="24"/>
      <c r="AR69" s="1"/>
    </row>
    <row r="70" ht="12.75" customHeight="1">
      <c r="B70" s="39"/>
      <c r="Q70" s="24"/>
      <c r="R70" s="24"/>
      <c r="S70" s="24"/>
      <c r="T70" s="24"/>
      <c r="U70" s="24"/>
      <c r="V70" s="24"/>
      <c r="W70" s="24"/>
      <c r="X70" s="24"/>
      <c r="AA70" s="3" t="s">
        <v>100</v>
      </c>
      <c r="AR70" s="1"/>
    </row>
    <row r="71" ht="12.75" customHeight="1">
      <c r="B71" s="39"/>
      <c r="I71" s="12" t="s">
        <v>101</v>
      </c>
      <c r="M71" s="29"/>
      <c r="AA71" s="3" t="s">
        <v>102</v>
      </c>
      <c r="AR71" s="1"/>
    </row>
    <row r="72" ht="12.75" customHeight="1">
      <c r="B72" s="39"/>
      <c r="M72" s="29"/>
      <c r="AR72" s="1"/>
    </row>
    <row r="73" ht="12.75" customHeight="1">
      <c r="B73" s="39"/>
      <c r="M73" s="29"/>
      <c r="AR73" s="1"/>
    </row>
    <row r="74" ht="12.75" customHeight="1">
      <c r="B74" s="39"/>
      <c r="M74" s="29"/>
      <c r="AR74" s="1"/>
    </row>
    <row r="75" ht="12.75" customHeight="1">
      <c r="B75" s="39"/>
      <c r="M75" s="29"/>
      <c r="AR75" s="1"/>
    </row>
    <row r="76" ht="12.75" customHeight="1">
      <c r="J76" s="12"/>
      <c r="M76" s="29"/>
      <c r="AR76" s="1"/>
    </row>
    <row r="77" ht="12.75" customHeight="1">
      <c r="B77" s="12" t="s">
        <v>10</v>
      </c>
      <c r="J77" s="12" t="s">
        <v>103</v>
      </c>
      <c r="AR77" s="1"/>
    </row>
    <row r="78" ht="12.75" customHeight="1">
      <c r="B78" s="12"/>
      <c r="J78" s="12"/>
      <c r="AR78" s="1"/>
    </row>
    <row r="79" ht="12.75" customHeight="1">
      <c r="J79" s="6" t="s">
        <v>104</v>
      </c>
      <c r="AR79" s="1"/>
    </row>
    <row r="80" ht="12.75" customHeight="1">
      <c r="J80" s="6" t="s">
        <v>105</v>
      </c>
      <c r="AR80" s="1"/>
    </row>
    <row r="81" ht="12.75" customHeight="1">
      <c r="J81" s="20"/>
      <c r="AR81" s="1"/>
    </row>
    <row r="82" ht="12.75" customHeight="1">
      <c r="J82" s="12" t="s">
        <v>106</v>
      </c>
      <c r="AR82" s="1"/>
    </row>
    <row r="83" ht="12.75" customHeight="1">
      <c r="J83" s="12"/>
      <c r="AR83" s="1"/>
    </row>
    <row r="84" ht="12.75" customHeight="1">
      <c r="J84" s="20" t="s">
        <v>107</v>
      </c>
      <c r="AR84" s="1"/>
    </row>
    <row r="85" ht="12.75" customHeight="1">
      <c r="J85" s="20"/>
      <c r="AR85" s="1"/>
    </row>
    <row r="86" ht="12.75" customHeight="1">
      <c r="J86" s="12" t="s">
        <v>108</v>
      </c>
      <c r="AR86" s="1"/>
    </row>
    <row r="87" ht="12.75" customHeight="1">
      <c r="J87" s="20"/>
      <c r="AR87" s="1"/>
    </row>
    <row r="88" ht="12.75" customHeight="1">
      <c r="B88" s="6" t="s">
        <v>109</v>
      </c>
      <c r="J88" s="6" t="s">
        <v>110</v>
      </c>
      <c r="AR88" s="1"/>
    </row>
    <row r="89" ht="12.75" customHeight="1">
      <c r="B89" s="6" t="s">
        <v>111</v>
      </c>
      <c r="J89" s="6" t="s">
        <v>112</v>
      </c>
      <c r="AR89" s="1"/>
    </row>
    <row r="90" ht="12.75" customHeight="1">
      <c r="B90" s="6" t="s">
        <v>113</v>
      </c>
      <c r="J90" s="6" t="s">
        <v>114</v>
      </c>
      <c r="AR90" s="1"/>
    </row>
    <row r="91" ht="12.75" customHeight="1">
      <c r="B91" s="6" t="s">
        <v>115</v>
      </c>
      <c r="J91" s="6" t="s">
        <v>116</v>
      </c>
      <c r="AR91" s="1"/>
    </row>
    <row r="92" ht="12.75" customHeight="1">
      <c r="B92" s="6" t="s">
        <v>117</v>
      </c>
      <c r="J92" s="6" t="s">
        <v>118</v>
      </c>
      <c r="AR92" s="1"/>
    </row>
    <row r="93" ht="12.75" customHeight="1">
      <c r="J93" s="6" t="s">
        <v>119</v>
      </c>
      <c r="AR93" s="1"/>
    </row>
    <row r="94" ht="12.75" customHeight="1">
      <c r="J94" s="6" t="s">
        <v>120</v>
      </c>
      <c r="AR94" s="1"/>
    </row>
    <row r="95" ht="12.75" customHeight="1">
      <c r="AR95" s="1"/>
    </row>
    <row r="96" ht="12.75" customHeight="1">
      <c r="J96" s="12" t="s">
        <v>121</v>
      </c>
      <c r="AR96" s="1"/>
    </row>
    <row r="97" ht="12.75" customHeight="1">
      <c r="AR97" s="1"/>
    </row>
    <row r="98" ht="12.75" customHeight="1">
      <c r="J98" s="6" t="s">
        <v>122</v>
      </c>
      <c r="AR98" s="1"/>
    </row>
    <row r="99" ht="12.75" customHeight="1">
      <c r="AR99" s="1"/>
    </row>
    <row r="100" ht="12.75" customHeight="1">
      <c r="J100" s="12" t="s">
        <v>123</v>
      </c>
      <c r="AR100" s="1"/>
    </row>
    <row r="101" ht="12.75" customHeight="1">
      <c r="AR101" s="1"/>
    </row>
    <row r="102" ht="12.75" customHeight="1">
      <c r="J102" s="6" t="s">
        <v>124</v>
      </c>
      <c r="AR102" s="1"/>
    </row>
    <row r="103" ht="12.75" customHeight="1">
      <c r="AR103" s="1"/>
    </row>
    <row r="104" ht="12.75" customHeight="1">
      <c r="J104" s="12" t="s">
        <v>125</v>
      </c>
      <c r="AR104" s="1"/>
    </row>
    <row r="105" ht="12.75" customHeight="1">
      <c r="J105" s="12"/>
      <c r="AR105" s="1"/>
    </row>
    <row r="106" ht="12.75" customHeight="1">
      <c r="J106" s="20" t="s">
        <v>126</v>
      </c>
      <c r="AR106" s="1"/>
    </row>
    <row r="107" ht="12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 t="s">
        <v>127</v>
      </c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1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</row>
    <row r="108" ht="12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 t="s">
        <v>128</v>
      </c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1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</row>
    <row r="109" ht="12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 t="s">
        <v>129</v>
      </c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1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</row>
    <row r="110" ht="12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1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</row>
    <row r="111" ht="12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1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</row>
    <row r="112" ht="12.75" customHeight="1">
      <c r="J112" s="12" t="s">
        <v>130</v>
      </c>
      <c r="AR112" s="1"/>
    </row>
    <row r="113" ht="12.75" customHeight="1">
      <c r="AR113" s="1"/>
    </row>
    <row r="114" ht="12.75" customHeight="1">
      <c r="J114" s="20" t="s">
        <v>131</v>
      </c>
      <c r="AR114" s="1"/>
    </row>
    <row r="115" ht="12.75" customHeight="1">
      <c r="J115" s="20" t="s">
        <v>132</v>
      </c>
      <c r="AR115" s="1"/>
    </row>
    <row r="116" ht="12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 t="s">
        <v>133</v>
      </c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1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</row>
    <row r="117" ht="12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 t="s">
        <v>134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1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</row>
    <row r="118" ht="12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 t="s">
        <v>135</v>
      </c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1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</row>
    <row r="119" ht="12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 t="s">
        <v>136</v>
      </c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1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</row>
    <row r="120" ht="12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 t="s">
        <v>137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1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</row>
    <row r="121" ht="12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 t="s">
        <v>138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1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</row>
    <row r="122" ht="12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 t="s">
        <v>139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1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</row>
    <row r="123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 t="s">
        <v>140</v>
      </c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1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</row>
    <row r="124" ht="12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 t="s">
        <v>141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1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</row>
    <row r="125" ht="12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 t="s">
        <v>142</v>
      </c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1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</row>
    <row r="126" ht="12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1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</row>
    <row r="127" ht="12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12" t="s">
        <v>143</v>
      </c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1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</row>
    <row r="128" ht="12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12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1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</row>
    <row r="129" ht="12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 t="s">
        <v>144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1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</row>
    <row r="130" ht="12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20" t="s">
        <v>145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42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</row>
    <row r="131" ht="12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 t="s">
        <v>146</v>
      </c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1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</row>
    <row r="132" ht="12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1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</row>
    <row r="133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1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</row>
    <row r="134" ht="12.75" customHeight="1">
      <c r="J134" s="5" t="s">
        <v>147</v>
      </c>
      <c r="P134" s="5"/>
      <c r="AR134" s="1"/>
    </row>
    <row r="135" ht="12.75" customHeight="1">
      <c r="AR135" s="1"/>
    </row>
    <row r="136" ht="12.75" customHeight="1">
      <c r="AR136" s="1"/>
    </row>
    <row r="137" ht="12.75" customHeight="1">
      <c r="AR137" s="1"/>
    </row>
    <row r="138" ht="12.75" customHeight="1">
      <c r="AR138" s="1"/>
    </row>
    <row r="139" ht="12.75" customHeight="1">
      <c r="AR139" s="1"/>
    </row>
    <row r="140" ht="12.75" customHeight="1">
      <c r="AR140" s="1"/>
    </row>
    <row r="141" ht="12.75" customHeight="1">
      <c r="AR141" s="1"/>
    </row>
    <row r="142" ht="12.75" customHeight="1">
      <c r="AR142" s="1"/>
    </row>
    <row r="143" ht="12.75" customHeight="1">
      <c r="AR143" s="1"/>
    </row>
    <row r="144" ht="12.75" customHeight="1">
      <c r="AR144" s="1"/>
    </row>
    <row r="145" ht="12.75" customHeight="1">
      <c r="AR145" s="1"/>
    </row>
    <row r="146" ht="12.75" customHeight="1">
      <c r="AR146" s="1"/>
    </row>
    <row r="147" ht="12.75" customHeight="1">
      <c r="AR147" s="1"/>
    </row>
    <row r="148" ht="12.75" customHeight="1">
      <c r="AR148" s="1"/>
    </row>
    <row r="149" ht="12.75" customHeight="1">
      <c r="AR149" s="1"/>
    </row>
    <row r="150" ht="12.75" customHeight="1">
      <c r="AR150" s="1"/>
    </row>
    <row r="151" ht="12.75" customHeight="1">
      <c r="AR151" s="1"/>
    </row>
    <row r="152" ht="12.75" customHeight="1">
      <c r="AR152" s="1"/>
    </row>
    <row r="153" ht="12.75" customHeight="1">
      <c r="AR153" s="1"/>
    </row>
    <row r="154" ht="12.75" customHeight="1">
      <c r="AR154" s="1"/>
    </row>
    <row r="155" ht="12.75" customHeight="1">
      <c r="AR155" s="1"/>
    </row>
    <row r="156" ht="12.75" customHeight="1">
      <c r="AR156" s="1"/>
    </row>
    <row r="157" ht="12.75" customHeight="1">
      <c r="AR157" s="1"/>
    </row>
    <row r="158" ht="12.75" customHeight="1">
      <c r="AR158" s="1"/>
    </row>
    <row r="159" ht="12.75" customHeight="1">
      <c r="AR159" s="1"/>
    </row>
    <row r="160" ht="12.75" customHeight="1">
      <c r="AR160" s="1"/>
    </row>
    <row r="161" ht="12.75" customHeight="1">
      <c r="AR161" s="1"/>
    </row>
    <row r="162" ht="12.75" customHeight="1">
      <c r="AR162" s="1"/>
    </row>
    <row r="163" ht="12.75" customHeight="1">
      <c r="AR163" s="1"/>
    </row>
    <row r="164" ht="12.75" customHeight="1">
      <c r="AR164" s="1"/>
    </row>
    <row r="165" ht="12.75" customHeight="1">
      <c r="AR165" s="1"/>
    </row>
    <row r="166" ht="12.75" customHeight="1">
      <c r="AR166" s="1"/>
    </row>
    <row r="167" ht="12.75" customHeight="1">
      <c r="AR167" s="1"/>
    </row>
    <row r="168" ht="12.75" customHeight="1">
      <c r="AR168" s="1"/>
    </row>
    <row r="169" ht="12.75" customHeight="1">
      <c r="AR169" s="1"/>
    </row>
    <row r="170" ht="12.75" customHeight="1">
      <c r="AR170" s="1"/>
    </row>
    <row r="171" ht="12.75" customHeight="1">
      <c r="AR171" s="1"/>
    </row>
    <row r="172" ht="12.75" customHeight="1">
      <c r="AR172" s="1"/>
    </row>
    <row r="173" ht="12.75" customHeight="1">
      <c r="AR173" s="1"/>
    </row>
    <row r="174" ht="12.75" customHeight="1">
      <c r="AR174" s="1"/>
    </row>
    <row r="175" ht="12.75" customHeight="1">
      <c r="AR175" s="1"/>
    </row>
    <row r="176" ht="12.75" customHeight="1">
      <c r="AR176" s="1"/>
    </row>
    <row r="177" ht="12.75" customHeight="1">
      <c r="AR177" s="1"/>
    </row>
    <row r="178" ht="12.75" customHeight="1">
      <c r="AR178" s="1"/>
    </row>
    <row r="179" ht="12.75" customHeight="1">
      <c r="AR179" s="1"/>
    </row>
    <row r="180" ht="12.75" customHeight="1">
      <c r="AR180" s="1"/>
    </row>
    <row r="181" ht="12.75" customHeight="1">
      <c r="AR181" s="1"/>
    </row>
    <row r="182" ht="12.75" customHeight="1">
      <c r="AR182" s="1"/>
    </row>
    <row r="183" ht="12.75" customHeight="1">
      <c r="AR183" s="1"/>
    </row>
    <row r="184" ht="12.75" customHeight="1">
      <c r="AR184" s="1"/>
    </row>
    <row r="185" ht="12.75" customHeight="1">
      <c r="AR185" s="1"/>
    </row>
    <row r="186" ht="12.75" customHeight="1">
      <c r="AR186" s="1"/>
    </row>
    <row r="187" ht="12.75" customHeight="1">
      <c r="AR187" s="1"/>
    </row>
    <row r="188" ht="12.75" customHeight="1">
      <c r="AR188" s="1"/>
    </row>
    <row r="189" ht="12.75" customHeight="1">
      <c r="AR189" s="1"/>
    </row>
    <row r="190" ht="12.75" customHeight="1">
      <c r="AR190" s="1"/>
    </row>
    <row r="191" ht="12.75" customHeight="1">
      <c r="AR191" s="1"/>
    </row>
    <row r="192" ht="12.75" customHeight="1">
      <c r="AR192" s="1"/>
    </row>
    <row r="193" ht="12.75" customHeight="1">
      <c r="AR193" s="1"/>
    </row>
    <row r="194" ht="12.75" customHeight="1">
      <c r="AR194" s="1"/>
    </row>
    <row r="195" ht="12.75" customHeight="1">
      <c r="AR195" s="1"/>
    </row>
    <row r="196" ht="12.75" customHeight="1">
      <c r="AR196" s="1"/>
    </row>
    <row r="197" ht="12.75" customHeight="1">
      <c r="AR197" s="1"/>
    </row>
    <row r="198" ht="12.75" customHeight="1">
      <c r="AR198" s="1"/>
    </row>
    <row r="199" ht="12.75" customHeight="1">
      <c r="AR199" s="1"/>
    </row>
    <row r="200" ht="12.75" customHeight="1">
      <c r="AR200" s="1"/>
    </row>
    <row r="201" ht="12.75" customHeight="1">
      <c r="AR201" s="1"/>
    </row>
    <row r="202" ht="12.75" customHeight="1">
      <c r="AR202" s="1"/>
    </row>
    <row r="203" ht="12.75" customHeight="1">
      <c r="AR203" s="1"/>
    </row>
    <row r="204" ht="12.75" customHeight="1">
      <c r="AR204" s="1"/>
    </row>
    <row r="205" ht="12.75" customHeight="1">
      <c r="AR205" s="1"/>
    </row>
    <row r="206" ht="12.75" customHeight="1">
      <c r="AR206" s="1"/>
    </row>
    <row r="207" ht="12.75" customHeight="1">
      <c r="AR207" s="1"/>
    </row>
    <row r="208" ht="12.75" customHeight="1">
      <c r="AR208" s="1"/>
    </row>
    <row r="209" ht="12.75" customHeight="1">
      <c r="AR209" s="1"/>
    </row>
    <row r="210" ht="12.75" customHeight="1">
      <c r="AR210" s="1"/>
    </row>
    <row r="211" ht="12.75" customHeight="1">
      <c r="AR211" s="1"/>
    </row>
    <row r="212" ht="12.75" customHeight="1">
      <c r="AR212" s="1"/>
    </row>
    <row r="213" ht="12.75" customHeight="1">
      <c r="AR213" s="1"/>
    </row>
    <row r="214" ht="12.75" customHeight="1">
      <c r="AR214" s="1"/>
    </row>
    <row r="215" ht="12.75" customHeight="1">
      <c r="AR215" s="1"/>
    </row>
    <row r="216" ht="12.75" customHeight="1">
      <c r="AR216" s="1"/>
    </row>
    <row r="217" ht="12.75" customHeight="1">
      <c r="AR217" s="1"/>
    </row>
    <row r="218" ht="12.75" customHeight="1">
      <c r="AR218" s="1"/>
    </row>
    <row r="219" ht="12.75" customHeight="1">
      <c r="AR219" s="1"/>
    </row>
    <row r="220" ht="12.75" customHeight="1">
      <c r="AR220" s="1"/>
    </row>
    <row r="221" ht="12.75" customHeight="1">
      <c r="AR221" s="1"/>
    </row>
    <row r="222" ht="12.75" customHeight="1">
      <c r="AR222" s="1"/>
    </row>
    <row r="223" ht="12.75" customHeight="1">
      <c r="AR223" s="1"/>
    </row>
    <row r="224" ht="12.75" customHeight="1">
      <c r="AR224" s="1"/>
    </row>
    <row r="225" ht="12.75" customHeight="1">
      <c r="AR225" s="1"/>
    </row>
    <row r="226" ht="12.75" customHeight="1">
      <c r="AR226" s="1"/>
    </row>
    <row r="227" ht="12.75" customHeight="1">
      <c r="AR227" s="1"/>
    </row>
    <row r="228" ht="12.75" customHeight="1">
      <c r="AR228" s="1"/>
    </row>
    <row r="229" ht="12.75" customHeight="1">
      <c r="AR229" s="1"/>
    </row>
    <row r="230" ht="12.75" customHeight="1">
      <c r="AR230" s="1"/>
    </row>
    <row r="231" ht="12.75" customHeight="1">
      <c r="AR231" s="1"/>
    </row>
    <row r="232" ht="12.75" customHeight="1">
      <c r="AR232" s="1"/>
    </row>
    <row r="233" ht="12.75" customHeight="1">
      <c r="AR233" s="1"/>
    </row>
    <row r="234" ht="12.75" customHeight="1">
      <c r="AR234" s="1"/>
    </row>
    <row r="235" ht="12.75" customHeight="1">
      <c r="AR235" s="1"/>
    </row>
    <row r="236" ht="12.75" customHeight="1">
      <c r="AR236" s="1"/>
    </row>
    <row r="237" ht="12.75" customHeight="1">
      <c r="AR237" s="1"/>
    </row>
    <row r="238" ht="12.75" customHeight="1">
      <c r="AR238" s="1"/>
    </row>
    <row r="239" ht="12.75" customHeight="1">
      <c r="AR239" s="1"/>
    </row>
    <row r="240" ht="12.75" customHeight="1">
      <c r="AR240" s="1"/>
    </row>
    <row r="241" ht="12.75" customHeight="1">
      <c r="AR241" s="1"/>
    </row>
    <row r="242" ht="12.75" customHeight="1">
      <c r="AR242" s="1"/>
    </row>
    <row r="243" ht="12.75" customHeight="1">
      <c r="AR243" s="1"/>
    </row>
    <row r="244" ht="12.75" customHeight="1">
      <c r="AR244" s="1"/>
    </row>
    <row r="245" ht="12.75" customHeight="1">
      <c r="AR245" s="1"/>
    </row>
    <row r="246" ht="12.75" customHeight="1">
      <c r="AR246" s="1"/>
    </row>
    <row r="247" ht="12.75" customHeight="1">
      <c r="AR247" s="1"/>
    </row>
    <row r="248" ht="12.75" customHeight="1">
      <c r="AR248" s="1"/>
    </row>
    <row r="249" ht="12.75" customHeight="1">
      <c r="AR249" s="1"/>
    </row>
    <row r="250" ht="12.75" customHeight="1">
      <c r="AR250" s="1"/>
    </row>
    <row r="251" ht="12.75" customHeight="1">
      <c r="AR251" s="1"/>
    </row>
    <row r="252" ht="12.75" customHeight="1">
      <c r="AR252" s="1"/>
    </row>
    <row r="253" ht="12.75" customHeight="1">
      <c r="AR253" s="1"/>
    </row>
    <row r="254" ht="12.75" customHeight="1">
      <c r="AR254" s="1"/>
    </row>
    <row r="255" ht="12.75" customHeight="1">
      <c r="AR255" s="1"/>
    </row>
    <row r="256" ht="12.75" customHeight="1">
      <c r="AR256" s="1"/>
    </row>
    <row r="257" ht="12.75" customHeight="1">
      <c r="AR257" s="1"/>
    </row>
    <row r="258" ht="12.75" customHeight="1">
      <c r="AR258" s="1"/>
    </row>
    <row r="259" ht="12.75" customHeight="1">
      <c r="AR259" s="1"/>
    </row>
    <row r="260" ht="12.75" customHeight="1">
      <c r="AR260" s="1"/>
    </row>
    <row r="261" ht="12.75" customHeight="1">
      <c r="AR261" s="1"/>
    </row>
    <row r="262" ht="12.75" customHeight="1">
      <c r="AR262" s="1"/>
    </row>
    <row r="263" ht="12.75" customHeight="1">
      <c r="AR263" s="1"/>
    </row>
    <row r="264" ht="12.75" customHeight="1">
      <c r="AR264" s="1"/>
    </row>
    <row r="265" ht="12.75" customHeight="1">
      <c r="AR265" s="1"/>
    </row>
    <row r="266" ht="12.75" customHeight="1">
      <c r="AR266" s="1"/>
    </row>
    <row r="267" ht="12.75" customHeight="1">
      <c r="AR267" s="1"/>
    </row>
    <row r="268" ht="12.75" customHeight="1">
      <c r="AR268" s="1"/>
    </row>
    <row r="269" ht="12.75" customHeight="1">
      <c r="AR269" s="1"/>
    </row>
    <row r="270" ht="12.75" customHeight="1">
      <c r="AR270" s="1"/>
    </row>
    <row r="271" ht="12.75" customHeight="1">
      <c r="AR271" s="1"/>
    </row>
    <row r="272" ht="12.75" customHeight="1">
      <c r="AR272" s="1"/>
    </row>
    <row r="273" ht="12.75" customHeight="1">
      <c r="AR273" s="1"/>
    </row>
    <row r="274" ht="12.75" customHeight="1">
      <c r="AR274" s="1"/>
    </row>
    <row r="275" ht="12.75" customHeight="1">
      <c r="AR275" s="1"/>
    </row>
    <row r="276" ht="12.75" customHeight="1">
      <c r="AR276" s="1"/>
    </row>
    <row r="277" ht="12.75" customHeight="1">
      <c r="AR277" s="1"/>
    </row>
    <row r="278" ht="12.75" customHeight="1">
      <c r="AR278" s="1"/>
    </row>
    <row r="279" ht="12.75" customHeight="1">
      <c r="AR279" s="1"/>
    </row>
    <row r="280" ht="12.75" customHeight="1">
      <c r="AR280" s="1"/>
    </row>
    <row r="281" ht="12.75" customHeight="1">
      <c r="AR281" s="1"/>
    </row>
    <row r="282" ht="12.75" customHeight="1">
      <c r="AR282" s="1"/>
    </row>
    <row r="283" ht="12.75" customHeight="1">
      <c r="AR283" s="1"/>
    </row>
    <row r="284" ht="12.75" customHeight="1">
      <c r="AR284" s="1"/>
    </row>
    <row r="285" ht="12.75" customHeight="1">
      <c r="AR285" s="1"/>
    </row>
    <row r="286" ht="12.75" customHeight="1">
      <c r="AR286" s="1"/>
    </row>
    <row r="287" ht="12.75" customHeight="1">
      <c r="AR287" s="1"/>
    </row>
    <row r="288" ht="12.75" customHeight="1">
      <c r="AR288" s="1"/>
    </row>
    <row r="289" ht="12.75" customHeight="1">
      <c r="AR289" s="1"/>
    </row>
    <row r="290" ht="12.75" customHeight="1">
      <c r="AR290" s="1"/>
    </row>
    <row r="291" ht="12.75" customHeight="1">
      <c r="AR291" s="1"/>
    </row>
    <row r="292" ht="12.75" customHeight="1">
      <c r="AR292" s="1"/>
    </row>
    <row r="293" ht="12.75" customHeight="1">
      <c r="AR293" s="1"/>
    </row>
    <row r="294" ht="12.75" customHeight="1">
      <c r="AR294" s="1"/>
    </row>
    <row r="295" ht="12.75" customHeight="1">
      <c r="AR295" s="1"/>
    </row>
    <row r="296" ht="12.75" customHeight="1">
      <c r="AR296" s="1"/>
    </row>
    <row r="297" ht="12.75" customHeight="1">
      <c r="AR297" s="1"/>
    </row>
    <row r="298" ht="12.75" customHeight="1">
      <c r="AR298" s="1"/>
    </row>
    <row r="299" ht="12.75" customHeight="1">
      <c r="AR299" s="1"/>
    </row>
    <row r="300" ht="12.75" customHeight="1">
      <c r="AR300" s="1"/>
    </row>
    <row r="301" ht="12.75" customHeight="1">
      <c r="AR301" s="1"/>
    </row>
    <row r="302" ht="12.75" customHeight="1">
      <c r="AR302" s="1"/>
    </row>
    <row r="303" ht="12.75" customHeight="1">
      <c r="AR303" s="1"/>
    </row>
    <row r="304" ht="12.75" customHeight="1">
      <c r="AR304" s="1"/>
    </row>
    <row r="305" ht="12.75" customHeight="1">
      <c r="AR305" s="1"/>
    </row>
    <row r="306" ht="12.75" customHeight="1">
      <c r="AR306" s="1"/>
    </row>
    <row r="307" ht="12.75" customHeight="1">
      <c r="AR307" s="1"/>
    </row>
    <row r="308" ht="12.75" customHeight="1">
      <c r="AR308" s="1"/>
    </row>
    <row r="309" ht="12.75" customHeight="1">
      <c r="AR309" s="1"/>
    </row>
    <row r="310" ht="12.75" customHeight="1">
      <c r="AR310" s="1"/>
    </row>
    <row r="311" ht="12.75" customHeight="1">
      <c r="AR311" s="1"/>
    </row>
    <row r="312" ht="12.75" customHeight="1">
      <c r="AR312" s="1"/>
    </row>
    <row r="313" ht="12.75" customHeight="1">
      <c r="AR313" s="1"/>
    </row>
    <row r="314" ht="12.75" customHeight="1">
      <c r="AR314" s="1"/>
    </row>
    <row r="315" ht="12.75" customHeight="1">
      <c r="AR315" s="1"/>
    </row>
    <row r="316" ht="12.75" customHeight="1">
      <c r="AR316" s="1"/>
    </row>
    <row r="317" ht="12.75" customHeight="1">
      <c r="AR317" s="1"/>
    </row>
    <row r="318" ht="12.75" customHeight="1">
      <c r="AR318" s="1"/>
    </row>
    <row r="319" ht="12.75" customHeight="1">
      <c r="AR319" s="1"/>
    </row>
    <row r="320" ht="12.75" customHeight="1">
      <c r="AR320" s="1"/>
    </row>
    <row r="321" ht="12.75" customHeight="1">
      <c r="AR321" s="1"/>
    </row>
    <row r="322" ht="12.75" customHeight="1">
      <c r="AR322" s="1"/>
    </row>
    <row r="323" ht="12.75" customHeight="1">
      <c r="AR323" s="1"/>
    </row>
    <row r="324" ht="12.75" customHeight="1">
      <c r="AR324" s="1"/>
    </row>
    <row r="325" ht="12.75" customHeight="1">
      <c r="AR325" s="1"/>
    </row>
    <row r="326" ht="12.75" customHeight="1">
      <c r="AR326" s="1"/>
    </row>
    <row r="327" ht="12.75" customHeight="1">
      <c r="AR327" s="1"/>
    </row>
    <row r="328" ht="12.75" customHeight="1">
      <c r="AR328" s="1"/>
    </row>
    <row r="329" ht="12.75" customHeight="1">
      <c r="AR329" s="1"/>
    </row>
    <row r="330" ht="12.75" customHeight="1">
      <c r="AR330" s="1"/>
    </row>
    <row r="331" ht="12.75" customHeight="1">
      <c r="AR331" s="1"/>
    </row>
    <row r="332" ht="12.75" customHeight="1">
      <c r="AR332" s="1"/>
    </row>
    <row r="333" ht="12.75" customHeight="1">
      <c r="AR333" s="1"/>
    </row>
    <row r="334" ht="12.75" customHeight="1">
      <c r="AR334" s="1"/>
    </row>
    <row r="335" ht="12.75" customHeight="1">
      <c r="AR335" s="1"/>
    </row>
    <row r="336" ht="12.75" customHeight="1">
      <c r="AR336" s="1"/>
    </row>
    <row r="337" ht="12.75" customHeight="1">
      <c r="AR337" s="1"/>
    </row>
    <row r="338" ht="12.75" customHeight="1">
      <c r="AR338" s="1"/>
    </row>
    <row r="339" ht="12.75" customHeight="1">
      <c r="AR339" s="1"/>
    </row>
    <row r="340" ht="12.75" customHeight="1">
      <c r="AR340" s="1"/>
    </row>
    <row r="341" ht="12.75" customHeight="1">
      <c r="AR341" s="1"/>
    </row>
    <row r="342" ht="12.75" customHeight="1">
      <c r="AR342" s="1"/>
    </row>
    <row r="343" ht="12.75" customHeight="1">
      <c r="AR343" s="1"/>
    </row>
    <row r="344" ht="12.75" customHeight="1">
      <c r="AR344" s="1"/>
    </row>
    <row r="345" ht="12.75" customHeight="1">
      <c r="AR345" s="1"/>
    </row>
    <row r="346" ht="12.75" customHeight="1">
      <c r="AR346" s="1"/>
    </row>
    <row r="347" ht="12.75" customHeight="1">
      <c r="AR347" s="1"/>
    </row>
    <row r="348" ht="12.75" customHeight="1">
      <c r="AR348" s="1"/>
    </row>
    <row r="349" ht="12.75" customHeight="1">
      <c r="AR349" s="1"/>
    </row>
    <row r="350" ht="12.75" customHeight="1">
      <c r="AR350" s="1"/>
    </row>
    <row r="351" ht="12.75" customHeight="1">
      <c r="AR351" s="1"/>
    </row>
    <row r="352" ht="12.75" customHeight="1">
      <c r="AR352" s="1"/>
    </row>
    <row r="353" ht="12.75" customHeight="1">
      <c r="AR353" s="1"/>
    </row>
    <row r="354" ht="12.75" customHeight="1">
      <c r="AR354" s="1"/>
    </row>
    <row r="355" ht="12.75" customHeight="1">
      <c r="AR355" s="1"/>
    </row>
    <row r="356" ht="12.75" customHeight="1">
      <c r="AR356" s="1"/>
    </row>
    <row r="357" ht="12.75" customHeight="1">
      <c r="AR357" s="1"/>
    </row>
    <row r="358" ht="12.75" customHeight="1">
      <c r="AR358" s="1"/>
    </row>
    <row r="359" ht="12.75" customHeight="1">
      <c r="AR359" s="1"/>
    </row>
    <row r="360" ht="12.75" customHeight="1">
      <c r="AR360" s="1"/>
    </row>
    <row r="361" ht="12.75" customHeight="1">
      <c r="AR361" s="1"/>
    </row>
    <row r="362" ht="12.75" customHeight="1">
      <c r="AR362" s="1"/>
    </row>
    <row r="363" ht="12.75" customHeight="1">
      <c r="AR363" s="1"/>
    </row>
    <row r="364" ht="12.75" customHeight="1">
      <c r="AR364" s="1"/>
    </row>
    <row r="365" ht="12.75" customHeight="1">
      <c r="AR365" s="1"/>
    </row>
    <row r="366" ht="12.75" customHeight="1">
      <c r="AR366" s="1"/>
    </row>
    <row r="367" ht="12.75" customHeight="1">
      <c r="AR367" s="1"/>
    </row>
    <row r="368" ht="12.75" customHeight="1">
      <c r="AR368" s="1"/>
    </row>
    <row r="369" ht="12.75" customHeight="1">
      <c r="AR369" s="1"/>
    </row>
    <row r="370" ht="12.75" customHeight="1">
      <c r="AR370" s="1"/>
    </row>
    <row r="371" ht="12.75" customHeight="1">
      <c r="AR371" s="1"/>
    </row>
    <row r="372" ht="12.75" customHeight="1">
      <c r="AR372" s="1"/>
    </row>
    <row r="373" ht="12.75" customHeight="1">
      <c r="AR373" s="1"/>
    </row>
    <row r="374" ht="12.75" customHeight="1">
      <c r="AR374" s="1"/>
    </row>
    <row r="375" ht="12.75" customHeight="1">
      <c r="AR375" s="1"/>
    </row>
    <row r="376" ht="12.75" customHeight="1">
      <c r="AR376" s="1"/>
    </row>
    <row r="377" ht="12.75" customHeight="1">
      <c r="AR377" s="1"/>
    </row>
    <row r="378" ht="12.75" customHeight="1">
      <c r="AR378" s="1"/>
    </row>
    <row r="379" ht="12.75" customHeight="1">
      <c r="AR379" s="1"/>
    </row>
    <row r="380" ht="12.75" customHeight="1">
      <c r="AR380" s="1"/>
    </row>
    <row r="381" ht="12.75" customHeight="1">
      <c r="AR381" s="1"/>
    </row>
    <row r="382" ht="12.75" customHeight="1">
      <c r="AR382" s="1"/>
    </row>
    <row r="383" ht="12.75" customHeight="1">
      <c r="AR383" s="1"/>
    </row>
    <row r="384" ht="12.75" customHeight="1">
      <c r="AR384" s="1"/>
    </row>
    <row r="385" ht="12.75" customHeight="1">
      <c r="AR385" s="1"/>
    </row>
    <row r="386" ht="12.75" customHeight="1">
      <c r="AR386" s="1"/>
    </row>
    <row r="387" ht="12.75" customHeight="1">
      <c r="AR387" s="1"/>
    </row>
    <row r="388" ht="12.75" customHeight="1">
      <c r="AR388" s="1"/>
    </row>
    <row r="389" ht="12.75" customHeight="1">
      <c r="AR389" s="1"/>
    </row>
    <row r="390" ht="12.75" customHeight="1">
      <c r="AR390" s="1"/>
    </row>
    <row r="391" ht="12.75" customHeight="1">
      <c r="AR391" s="1"/>
    </row>
    <row r="392" ht="12.75" customHeight="1">
      <c r="AR392" s="1"/>
    </row>
    <row r="393" ht="12.75" customHeight="1">
      <c r="AR393" s="1"/>
    </row>
    <row r="394" ht="12.75" customHeight="1">
      <c r="AR394" s="1"/>
    </row>
    <row r="395" ht="12.75" customHeight="1">
      <c r="AR395" s="1"/>
    </row>
    <row r="396" ht="12.75" customHeight="1">
      <c r="AR396" s="1"/>
    </row>
    <row r="397" ht="12.75" customHeight="1">
      <c r="AR397" s="1"/>
    </row>
    <row r="398" ht="12.75" customHeight="1">
      <c r="AR398" s="1"/>
    </row>
    <row r="399" ht="12.75" customHeight="1">
      <c r="AR399" s="1"/>
    </row>
    <row r="400" ht="12.75" customHeight="1">
      <c r="AR400" s="1"/>
    </row>
    <row r="401" ht="12.75" customHeight="1">
      <c r="AR401" s="1"/>
    </row>
    <row r="402" ht="12.75" customHeight="1">
      <c r="AR402" s="1"/>
    </row>
    <row r="403" ht="12.75" customHeight="1">
      <c r="AR403" s="1"/>
    </row>
    <row r="404" ht="12.75" customHeight="1">
      <c r="AR404" s="1"/>
    </row>
    <row r="405" ht="12.75" customHeight="1">
      <c r="AR405" s="1"/>
    </row>
    <row r="406" ht="12.75" customHeight="1">
      <c r="AR406" s="1"/>
    </row>
    <row r="407" ht="12.75" customHeight="1">
      <c r="AR407" s="1"/>
    </row>
    <row r="408" ht="12.75" customHeight="1">
      <c r="AR408" s="1"/>
    </row>
    <row r="409" ht="12.75" customHeight="1">
      <c r="AR409" s="1"/>
    </row>
    <row r="410" ht="12.75" customHeight="1">
      <c r="AR410" s="1"/>
    </row>
    <row r="411" ht="12.75" customHeight="1">
      <c r="AR411" s="1"/>
    </row>
    <row r="412" ht="12.75" customHeight="1">
      <c r="AR412" s="1"/>
    </row>
    <row r="413" ht="12.75" customHeight="1">
      <c r="AR413" s="1"/>
    </row>
    <row r="414" ht="12.75" customHeight="1">
      <c r="AR414" s="1"/>
    </row>
    <row r="415" ht="12.75" customHeight="1">
      <c r="AR415" s="1"/>
    </row>
    <row r="416" ht="12.75" customHeight="1">
      <c r="AR416" s="1"/>
    </row>
    <row r="417" ht="12.75" customHeight="1">
      <c r="AR417" s="1"/>
    </row>
    <row r="418" ht="12.75" customHeight="1">
      <c r="AR418" s="1"/>
    </row>
    <row r="419" ht="12.75" customHeight="1">
      <c r="AR419" s="1"/>
    </row>
    <row r="420" ht="12.75" customHeight="1">
      <c r="AR420" s="1"/>
    </row>
    <row r="421" ht="12.75" customHeight="1">
      <c r="AR421" s="1"/>
    </row>
    <row r="422" ht="12.75" customHeight="1">
      <c r="AR422" s="1"/>
    </row>
    <row r="423" ht="12.75" customHeight="1">
      <c r="AR423" s="1"/>
    </row>
    <row r="424" ht="12.75" customHeight="1">
      <c r="AR424" s="1"/>
    </row>
    <row r="425" ht="12.75" customHeight="1">
      <c r="AR425" s="1"/>
    </row>
    <row r="426" ht="12.75" customHeight="1">
      <c r="AR426" s="1"/>
    </row>
    <row r="427" ht="12.75" customHeight="1">
      <c r="AR427" s="1"/>
    </row>
    <row r="428" ht="12.75" customHeight="1">
      <c r="AR428" s="1"/>
    </row>
    <row r="429" ht="12.75" customHeight="1">
      <c r="AR429" s="1"/>
    </row>
    <row r="430" ht="12.75" customHeight="1">
      <c r="AR430" s="1"/>
    </row>
    <row r="431" ht="12.75" customHeight="1">
      <c r="AR431" s="1"/>
    </row>
    <row r="432" ht="12.75" customHeight="1">
      <c r="AR432" s="1"/>
    </row>
    <row r="433" ht="12.75" customHeight="1">
      <c r="AR433" s="1"/>
    </row>
    <row r="434" ht="12.75" customHeight="1">
      <c r="AR434" s="1"/>
    </row>
    <row r="435" ht="12.75" customHeight="1">
      <c r="AR435" s="1"/>
    </row>
    <row r="436" ht="12.75" customHeight="1">
      <c r="AR436" s="1"/>
    </row>
    <row r="437" ht="12.75" customHeight="1">
      <c r="AR437" s="1"/>
    </row>
    <row r="438" ht="12.75" customHeight="1">
      <c r="AR438" s="1"/>
    </row>
    <row r="439" ht="12.75" customHeight="1">
      <c r="AR439" s="1"/>
    </row>
    <row r="440" ht="12.75" customHeight="1">
      <c r="AR440" s="1"/>
    </row>
    <row r="441" ht="12.75" customHeight="1">
      <c r="AR441" s="1"/>
    </row>
    <row r="442" ht="12.75" customHeight="1">
      <c r="AR442" s="1"/>
    </row>
    <row r="443" ht="12.75" customHeight="1">
      <c r="AR443" s="1"/>
    </row>
    <row r="444" ht="12.75" customHeight="1">
      <c r="AR444" s="1"/>
    </row>
    <row r="445" ht="12.75" customHeight="1">
      <c r="AR445" s="1"/>
    </row>
    <row r="446" ht="12.75" customHeight="1">
      <c r="AR446" s="1"/>
    </row>
    <row r="447" ht="12.75" customHeight="1">
      <c r="AR447" s="1"/>
    </row>
    <row r="448" ht="12.75" customHeight="1">
      <c r="AR448" s="1"/>
    </row>
    <row r="449" ht="12.75" customHeight="1">
      <c r="AR449" s="1"/>
    </row>
    <row r="450" ht="12.75" customHeight="1">
      <c r="AR450" s="1"/>
    </row>
    <row r="451" ht="12.75" customHeight="1">
      <c r="AR451" s="1"/>
    </row>
    <row r="452" ht="12.75" customHeight="1">
      <c r="AR452" s="1"/>
    </row>
    <row r="453" ht="12.75" customHeight="1">
      <c r="AR453" s="1"/>
    </row>
    <row r="454" ht="12.75" customHeight="1">
      <c r="AR454" s="1"/>
    </row>
    <row r="455" ht="12.75" customHeight="1">
      <c r="AR455" s="1"/>
    </row>
    <row r="456" ht="12.75" customHeight="1">
      <c r="AR456" s="1"/>
    </row>
    <row r="457" ht="12.75" customHeight="1">
      <c r="AR457" s="1"/>
    </row>
    <row r="458" ht="12.75" customHeight="1">
      <c r="AR458" s="1"/>
    </row>
    <row r="459" ht="12.75" customHeight="1">
      <c r="AR459" s="1"/>
    </row>
    <row r="460" ht="12.75" customHeight="1">
      <c r="AR460" s="1"/>
    </row>
    <row r="461" ht="12.75" customHeight="1">
      <c r="AR461" s="1"/>
    </row>
    <row r="462" ht="12.75" customHeight="1">
      <c r="AR462" s="1"/>
    </row>
    <row r="463" ht="12.75" customHeight="1">
      <c r="AR463" s="1"/>
    </row>
    <row r="464" ht="12.75" customHeight="1">
      <c r="AR464" s="1"/>
    </row>
    <row r="465" ht="12.75" customHeight="1">
      <c r="AR465" s="1"/>
    </row>
    <row r="466" ht="12.75" customHeight="1">
      <c r="AR466" s="1"/>
    </row>
    <row r="467" ht="12.75" customHeight="1">
      <c r="AR467" s="1"/>
    </row>
    <row r="468" ht="12.75" customHeight="1">
      <c r="AR468" s="1"/>
    </row>
    <row r="469" ht="12.75" customHeight="1">
      <c r="AR469" s="1"/>
    </row>
    <row r="470" ht="12.75" customHeight="1">
      <c r="AR470" s="1"/>
    </row>
    <row r="471" ht="12.75" customHeight="1">
      <c r="AR471" s="1"/>
    </row>
    <row r="472" ht="12.75" customHeight="1">
      <c r="AR472" s="1"/>
    </row>
    <row r="473" ht="12.75" customHeight="1">
      <c r="AR473" s="1"/>
    </row>
    <row r="474" ht="12.75" customHeight="1">
      <c r="AR474" s="1"/>
    </row>
    <row r="475" ht="12.75" customHeight="1">
      <c r="AR475" s="1"/>
    </row>
    <row r="476" ht="12.75" customHeight="1">
      <c r="AR476" s="1"/>
    </row>
    <row r="477" ht="12.75" customHeight="1">
      <c r="AR477" s="1"/>
    </row>
    <row r="478" ht="12.75" customHeight="1">
      <c r="AR478" s="1"/>
    </row>
    <row r="479" ht="12.75" customHeight="1">
      <c r="AR479" s="1"/>
    </row>
    <row r="480" ht="12.75" customHeight="1">
      <c r="AR480" s="1"/>
    </row>
    <row r="481" ht="12.75" customHeight="1">
      <c r="AR481" s="1"/>
    </row>
    <row r="482" ht="12.75" customHeight="1">
      <c r="AR482" s="1"/>
    </row>
    <row r="483" ht="12.75" customHeight="1">
      <c r="AR483" s="1"/>
    </row>
    <row r="484" ht="12.75" customHeight="1">
      <c r="AR484" s="1"/>
    </row>
    <row r="485" ht="12.75" customHeight="1">
      <c r="AR485" s="1"/>
    </row>
    <row r="486" ht="12.75" customHeight="1">
      <c r="AR486" s="1"/>
    </row>
    <row r="487" ht="12.75" customHeight="1">
      <c r="AR487" s="1"/>
    </row>
    <row r="488" ht="12.75" customHeight="1">
      <c r="AR488" s="1"/>
    </row>
    <row r="489" ht="12.75" customHeight="1">
      <c r="AR489" s="1"/>
    </row>
    <row r="490" ht="12.75" customHeight="1">
      <c r="AR490" s="1"/>
    </row>
    <row r="491" ht="12.75" customHeight="1">
      <c r="AR491" s="1"/>
    </row>
    <row r="492" ht="12.75" customHeight="1">
      <c r="AR492" s="1"/>
    </row>
    <row r="493" ht="12.75" customHeight="1">
      <c r="AR493" s="1"/>
    </row>
    <row r="494" ht="12.75" customHeight="1">
      <c r="AR494" s="1"/>
    </row>
    <row r="495" ht="12.75" customHeight="1">
      <c r="AR495" s="1"/>
    </row>
    <row r="496" ht="12.75" customHeight="1">
      <c r="AR496" s="1"/>
    </row>
    <row r="497" ht="12.75" customHeight="1">
      <c r="AR497" s="1"/>
    </row>
    <row r="498" ht="12.75" customHeight="1">
      <c r="AR498" s="1"/>
    </row>
    <row r="499" ht="12.75" customHeight="1">
      <c r="AR499" s="1"/>
    </row>
    <row r="500" ht="12.75" customHeight="1">
      <c r="AR500" s="1"/>
    </row>
    <row r="501" ht="12.75" customHeight="1">
      <c r="AR501" s="1"/>
    </row>
    <row r="502" ht="12.75" customHeight="1">
      <c r="AR502" s="1"/>
    </row>
    <row r="503" ht="12.75" customHeight="1">
      <c r="AR503" s="1"/>
    </row>
    <row r="504" ht="12.75" customHeight="1">
      <c r="AR504" s="1"/>
    </row>
    <row r="505" ht="12.75" customHeight="1">
      <c r="AR505" s="1"/>
    </row>
    <row r="506" ht="12.75" customHeight="1">
      <c r="AR506" s="1"/>
    </row>
    <row r="507" ht="12.75" customHeight="1">
      <c r="AR507" s="1"/>
    </row>
    <row r="508" ht="12.75" customHeight="1">
      <c r="AR508" s="1"/>
    </row>
    <row r="509" ht="12.75" customHeight="1">
      <c r="AR509" s="1"/>
    </row>
    <row r="510" ht="12.75" customHeight="1">
      <c r="AR510" s="1"/>
    </row>
    <row r="511" ht="12.75" customHeight="1">
      <c r="AR511" s="1"/>
    </row>
    <row r="512" ht="12.75" customHeight="1">
      <c r="AR512" s="1"/>
    </row>
    <row r="513" ht="12.75" customHeight="1">
      <c r="AR513" s="1"/>
    </row>
    <row r="514" ht="12.75" customHeight="1">
      <c r="AR514" s="1"/>
    </row>
    <row r="515" ht="12.75" customHeight="1">
      <c r="AR515" s="1"/>
    </row>
    <row r="516" ht="12.75" customHeight="1">
      <c r="AR516" s="1"/>
    </row>
    <row r="517" ht="12.75" customHeight="1">
      <c r="AR517" s="1"/>
    </row>
    <row r="518" ht="12.75" customHeight="1">
      <c r="AR518" s="1"/>
    </row>
    <row r="519" ht="12.75" customHeight="1">
      <c r="AR519" s="1"/>
    </row>
    <row r="520" ht="12.75" customHeight="1">
      <c r="AR520" s="1"/>
    </row>
    <row r="521" ht="12.75" customHeight="1">
      <c r="AR521" s="1"/>
    </row>
    <row r="522" ht="12.75" customHeight="1">
      <c r="AR522" s="1"/>
    </row>
    <row r="523" ht="12.75" customHeight="1">
      <c r="AR523" s="1"/>
    </row>
    <row r="524" ht="12.75" customHeight="1">
      <c r="AR524" s="1"/>
    </row>
    <row r="525" ht="12.75" customHeight="1">
      <c r="AR525" s="1"/>
    </row>
    <row r="526" ht="12.75" customHeight="1">
      <c r="AR526" s="1"/>
    </row>
    <row r="527" ht="12.75" customHeight="1">
      <c r="AR527" s="1"/>
    </row>
    <row r="528" ht="12.75" customHeight="1">
      <c r="AR528" s="1"/>
    </row>
    <row r="529" ht="12.75" customHeight="1">
      <c r="AR529" s="1"/>
    </row>
    <row r="530" ht="12.75" customHeight="1">
      <c r="AR530" s="1"/>
    </row>
    <row r="531" ht="12.75" customHeight="1">
      <c r="AR531" s="1"/>
    </row>
    <row r="532" ht="12.75" customHeight="1">
      <c r="AR532" s="1"/>
    </row>
    <row r="533" ht="12.75" customHeight="1">
      <c r="AR533" s="1"/>
    </row>
    <row r="534" ht="12.75" customHeight="1">
      <c r="AR534" s="1"/>
    </row>
    <row r="535" ht="12.75" customHeight="1">
      <c r="AR535" s="1"/>
    </row>
    <row r="536" ht="12.75" customHeight="1">
      <c r="AR536" s="1"/>
    </row>
    <row r="537" ht="12.75" customHeight="1">
      <c r="AR537" s="1"/>
    </row>
    <row r="538" ht="12.75" customHeight="1">
      <c r="AR538" s="1"/>
    </row>
    <row r="539" ht="12.75" customHeight="1">
      <c r="AR539" s="1"/>
    </row>
    <row r="540" ht="12.75" customHeight="1">
      <c r="AR540" s="1"/>
    </row>
    <row r="541" ht="12.75" customHeight="1">
      <c r="AR541" s="1"/>
    </row>
    <row r="542" ht="12.75" customHeight="1">
      <c r="AR542" s="1"/>
    </row>
    <row r="543" ht="12.75" customHeight="1">
      <c r="AR543" s="1"/>
    </row>
    <row r="544" ht="12.75" customHeight="1">
      <c r="AR544" s="1"/>
    </row>
    <row r="545" ht="12.75" customHeight="1">
      <c r="AR545" s="1"/>
    </row>
    <row r="546" ht="12.75" customHeight="1">
      <c r="AR546" s="1"/>
    </row>
    <row r="547" ht="12.75" customHeight="1">
      <c r="AR547" s="1"/>
    </row>
    <row r="548" ht="12.75" customHeight="1">
      <c r="AR548" s="1"/>
    </row>
    <row r="549" ht="12.75" customHeight="1">
      <c r="AR549" s="1"/>
    </row>
    <row r="550" ht="12.75" customHeight="1">
      <c r="AR550" s="1"/>
    </row>
    <row r="551" ht="12.75" customHeight="1">
      <c r="AR551" s="1"/>
    </row>
    <row r="552" ht="12.75" customHeight="1">
      <c r="AR552" s="1"/>
    </row>
    <row r="553" ht="12.75" customHeight="1">
      <c r="AR553" s="1"/>
    </row>
    <row r="554" ht="12.75" customHeight="1">
      <c r="AR554" s="1"/>
    </row>
    <row r="555" ht="12.75" customHeight="1">
      <c r="AR555" s="1"/>
    </row>
    <row r="556" ht="12.75" customHeight="1">
      <c r="AR556" s="1"/>
    </row>
    <row r="557" ht="12.75" customHeight="1">
      <c r="AR557" s="1"/>
    </row>
    <row r="558" ht="12.75" customHeight="1">
      <c r="AR558" s="1"/>
    </row>
    <row r="559" ht="12.75" customHeight="1">
      <c r="AR559" s="1"/>
    </row>
    <row r="560" ht="12.75" customHeight="1">
      <c r="AR560" s="1"/>
    </row>
    <row r="561" ht="12.75" customHeight="1">
      <c r="AR561" s="1"/>
    </row>
    <row r="562" ht="12.75" customHeight="1">
      <c r="AR562" s="1"/>
    </row>
    <row r="563" ht="12.75" customHeight="1">
      <c r="AR563" s="1"/>
    </row>
    <row r="564" ht="12.75" customHeight="1">
      <c r="AR564" s="1"/>
    </row>
    <row r="565" ht="12.75" customHeight="1">
      <c r="AR565" s="1"/>
    </row>
    <row r="566" ht="12.75" customHeight="1">
      <c r="AR566" s="1"/>
    </row>
    <row r="567" ht="12.75" customHeight="1">
      <c r="AR567" s="1"/>
    </row>
    <row r="568" ht="12.75" customHeight="1">
      <c r="AR568" s="1"/>
    </row>
    <row r="569" ht="12.75" customHeight="1">
      <c r="AR569" s="1"/>
    </row>
    <row r="570" ht="12.75" customHeight="1">
      <c r="AR570" s="1"/>
    </row>
    <row r="571" ht="12.75" customHeight="1">
      <c r="AR571" s="1"/>
    </row>
    <row r="572" ht="12.75" customHeight="1">
      <c r="AR572" s="1"/>
    </row>
    <row r="573" ht="12.75" customHeight="1">
      <c r="AR573" s="1"/>
    </row>
    <row r="574" ht="12.75" customHeight="1">
      <c r="AR574" s="1"/>
    </row>
    <row r="575" ht="12.75" customHeight="1">
      <c r="AR575" s="1"/>
    </row>
    <row r="576" ht="12.75" customHeight="1">
      <c r="AR576" s="1"/>
    </row>
    <row r="577" ht="12.75" customHeight="1">
      <c r="AR577" s="1"/>
    </row>
    <row r="578" ht="12.75" customHeight="1">
      <c r="AR578" s="1"/>
    </row>
    <row r="579" ht="12.75" customHeight="1">
      <c r="AR579" s="1"/>
    </row>
    <row r="580" ht="12.75" customHeight="1">
      <c r="AR580" s="1"/>
    </row>
    <row r="581" ht="12.75" customHeight="1">
      <c r="AR581" s="1"/>
    </row>
    <row r="582" ht="12.75" customHeight="1">
      <c r="AR582" s="1"/>
    </row>
    <row r="583" ht="12.75" customHeight="1">
      <c r="AR583" s="1"/>
    </row>
    <row r="584" ht="12.75" customHeight="1">
      <c r="AR584" s="1"/>
    </row>
    <row r="585" ht="12.75" customHeight="1">
      <c r="AR585" s="1"/>
    </row>
    <row r="586" ht="12.75" customHeight="1">
      <c r="AR586" s="1"/>
    </row>
    <row r="587" ht="12.75" customHeight="1">
      <c r="AR587" s="1"/>
    </row>
    <row r="588" ht="12.75" customHeight="1">
      <c r="AR588" s="1"/>
    </row>
    <row r="589" ht="12.75" customHeight="1">
      <c r="AR589" s="1"/>
    </row>
    <row r="590" ht="12.75" customHeight="1">
      <c r="AR590" s="1"/>
    </row>
    <row r="591" ht="12.75" customHeight="1">
      <c r="AR591" s="1"/>
    </row>
    <row r="592" ht="12.75" customHeight="1">
      <c r="AR592" s="1"/>
    </row>
    <row r="593" ht="12.75" customHeight="1">
      <c r="AR593" s="1"/>
    </row>
    <row r="594" ht="12.75" customHeight="1">
      <c r="AR594" s="1"/>
    </row>
    <row r="595" ht="12.75" customHeight="1">
      <c r="AR595" s="1"/>
    </row>
    <row r="596" ht="12.75" customHeight="1">
      <c r="AR596" s="1"/>
    </row>
    <row r="597" ht="12.75" customHeight="1">
      <c r="AR597" s="1"/>
    </row>
    <row r="598" ht="12.75" customHeight="1">
      <c r="AR598" s="1"/>
    </row>
    <row r="599" ht="12.75" customHeight="1">
      <c r="AR599" s="1"/>
    </row>
    <row r="600" ht="12.75" customHeight="1">
      <c r="AR600" s="1"/>
    </row>
    <row r="601" ht="12.75" customHeight="1">
      <c r="AR601" s="1"/>
    </row>
    <row r="602" ht="12.75" customHeight="1">
      <c r="AR602" s="1"/>
    </row>
    <row r="603" ht="12.75" customHeight="1">
      <c r="AR603" s="1"/>
    </row>
    <row r="604" ht="12.75" customHeight="1">
      <c r="AR604" s="1"/>
    </row>
    <row r="605" ht="12.75" customHeight="1">
      <c r="AR605" s="1"/>
    </row>
    <row r="606" ht="12.75" customHeight="1">
      <c r="AR606" s="1"/>
    </row>
    <row r="607" ht="12.75" customHeight="1">
      <c r="AR607" s="1"/>
    </row>
    <row r="608" ht="12.75" customHeight="1">
      <c r="AR608" s="1"/>
    </row>
    <row r="609" ht="12.75" customHeight="1">
      <c r="AR609" s="1"/>
    </row>
    <row r="610" ht="12.75" customHeight="1">
      <c r="AR610" s="1"/>
    </row>
    <row r="611" ht="12.75" customHeight="1">
      <c r="AR611" s="1"/>
    </row>
    <row r="612" ht="12.75" customHeight="1">
      <c r="AR612" s="1"/>
    </row>
    <row r="613" ht="12.75" customHeight="1">
      <c r="AR613" s="1"/>
    </row>
    <row r="614" ht="12.75" customHeight="1">
      <c r="AR614" s="1"/>
    </row>
    <row r="615" ht="12.75" customHeight="1">
      <c r="AR615" s="1"/>
    </row>
    <row r="616" ht="12.75" customHeight="1">
      <c r="AR616" s="1"/>
    </row>
    <row r="617" ht="12.75" customHeight="1">
      <c r="AR617" s="1"/>
    </row>
    <row r="618" ht="12.75" customHeight="1">
      <c r="AR618" s="1"/>
    </row>
    <row r="619" ht="12.75" customHeight="1">
      <c r="AR619" s="1"/>
    </row>
    <row r="620" ht="12.75" customHeight="1">
      <c r="AR620" s="1"/>
    </row>
    <row r="621" ht="12.75" customHeight="1">
      <c r="AR621" s="1"/>
    </row>
    <row r="622" ht="12.75" customHeight="1">
      <c r="AR622" s="1"/>
    </row>
    <row r="623" ht="12.75" customHeight="1">
      <c r="AR623" s="1"/>
    </row>
    <row r="624" ht="12.75" customHeight="1">
      <c r="AR624" s="1"/>
    </row>
    <row r="625" ht="12.75" customHeight="1">
      <c r="AR625" s="1"/>
    </row>
    <row r="626" ht="12.75" customHeight="1">
      <c r="AR626" s="1"/>
    </row>
    <row r="627" ht="12.75" customHeight="1">
      <c r="AR627" s="1"/>
    </row>
    <row r="628" ht="12.75" customHeight="1">
      <c r="AR628" s="1"/>
    </row>
    <row r="629" ht="12.75" customHeight="1">
      <c r="AR629" s="1"/>
    </row>
    <row r="630" ht="12.75" customHeight="1">
      <c r="AR630" s="1"/>
    </row>
    <row r="631" ht="12.75" customHeight="1">
      <c r="AR631" s="1"/>
    </row>
    <row r="632" ht="12.75" customHeight="1">
      <c r="AR632" s="1"/>
    </row>
    <row r="633" ht="12.75" customHeight="1">
      <c r="AR633" s="1"/>
    </row>
    <row r="634" ht="12.75" customHeight="1">
      <c r="AR634" s="1"/>
    </row>
    <row r="635" ht="12.75" customHeight="1">
      <c r="AR635" s="1"/>
    </row>
    <row r="636" ht="12.75" customHeight="1">
      <c r="AR636" s="1"/>
    </row>
    <row r="637" ht="12.75" customHeight="1">
      <c r="AR637" s="1"/>
    </row>
    <row r="638" ht="12.75" customHeight="1">
      <c r="AR638" s="1"/>
    </row>
    <row r="639" ht="12.75" customHeight="1">
      <c r="AR639" s="1"/>
    </row>
    <row r="640" ht="12.75" customHeight="1">
      <c r="AR640" s="1"/>
    </row>
    <row r="641" ht="12.75" customHeight="1">
      <c r="AR641" s="1"/>
    </row>
    <row r="642" ht="12.75" customHeight="1">
      <c r="AR642" s="1"/>
    </row>
    <row r="643" ht="12.75" customHeight="1">
      <c r="AR643" s="1"/>
    </row>
    <row r="644" ht="12.75" customHeight="1">
      <c r="AR644" s="1"/>
    </row>
    <row r="645" ht="12.75" customHeight="1">
      <c r="AR645" s="1"/>
    </row>
    <row r="646" ht="12.75" customHeight="1">
      <c r="AR646" s="1"/>
    </row>
    <row r="647" ht="12.75" customHeight="1">
      <c r="AR647" s="1"/>
    </row>
    <row r="648" ht="12.75" customHeight="1">
      <c r="AR648" s="1"/>
    </row>
    <row r="649" ht="12.75" customHeight="1">
      <c r="AR649" s="1"/>
    </row>
    <row r="650" ht="12.75" customHeight="1">
      <c r="AR650" s="1"/>
    </row>
    <row r="651" ht="12.75" customHeight="1">
      <c r="AR651" s="1"/>
    </row>
    <row r="652" ht="12.75" customHeight="1">
      <c r="AR652" s="1"/>
    </row>
    <row r="653" ht="12.75" customHeight="1">
      <c r="AR653" s="1"/>
    </row>
    <row r="654" ht="12.75" customHeight="1">
      <c r="AR654" s="1"/>
    </row>
    <row r="655" ht="12.75" customHeight="1">
      <c r="AR655" s="1"/>
    </row>
    <row r="656" ht="12.75" customHeight="1">
      <c r="AR656" s="1"/>
    </row>
    <row r="657" ht="12.75" customHeight="1">
      <c r="AR657" s="1"/>
    </row>
    <row r="658" ht="12.75" customHeight="1">
      <c r="AR658" s="1"/>
    </row>
    <row r="659" ht="12.75" customHeight="1">
      <c r="AR659" s="1"/>
    </row>
    <row r="660" ht="12.75" customHeight="1">
      <c r="AR660" s="1"/>
    </row>
    <row r="661" ht="12.75" customHeight="1">
      <c r="AR661" s="1"/>
    </row>
    <row r="662" ht="12.75" customHeight="1">
      <c r="AR662" s="1"/>
    </row>
    <row r="663" ht="12.75" customHeight="1">
      <c r="AR663" s="1"/>
    </row>
    <row r="664" ht="12.75" customHeight="1">
      <c r="AR664" s="1"/>
    </row>
    <row r="665" ht="12.75" customHeight="1">
      <c r="AR665" s="1"/>
    </row>
    <row r="666" ht="12.75" customHeight="1">
      <c r="AR666" s="1"/>
    </row>
    <row r="667" ht="12.75" customHeight="1">
      <c r="AR667" s="1"/>
    </row>
    <row r="668" ht="12.75" customHeight="1">
      <c r="AR668" s="1"/>
    </row>
    <row r="669" ht="12.75" customHeight="1">
      <c r="AR669" s="1"/>
    </row>
    <row r="670" ht="12.75" customHeight="1">
      <c r="AR670" s="1"/>
    </row>
    <row r="671" ht="12.75" customHeight="1">
      <c r="AR671" s="1"/>
    </row>
    <row r="672" ht="12.75" customHeight="1">
      <c r="AR672" s="1"/>
    </row>
    <row r="673" ht="12.75" customHeight="1">
      <c r="AR673" s="1"/>
    </row>
    <row r="674" ht="12.75" customHeight="1">
      <c r="AR674" s="1"/>
    </row>
    <row r="675" ht="12.75" customHeight="1">
      <c r="AR675" s="1"/>
    </row>
    <row r="676" ht="12.75" customHeight="1">
      <c r="AR676" s="1"/>
    </row>
    <row r="677" ht="12.75" customHeight="1">
      <c r="AR677" s="1"/>
    </row>
    <row r="678" ht="12.75" customHeight="1">
      <c r="AR678" s="1"/>
    </row>
    <row r="679" ht="12.75" customHeight="1">
      <c r="AR679" s="1"/>
    </row>
    <row r="680" ht="12.75" customHeight="1">
      <c r="AR680" s="1"/>
    </row>
    <row r="681" ht="12.75" customHeight="1">
      <c r="AR681" s="1"/>
    </row>
    <row r="682" ht="12.75" customHeight="1">
      <c r="AR682" s="1"/>
    </row>
    <row r="683" ht="12.75" customHeight="1">
      <c r="AR683" s="1"/>
    </row>
    <row r="684" ht="12.75" customHeight="1">
      <c r="AR684" s="1"/>
    </row>
    <row r="685" ht="12.75" customHeight="1">
      <c r="AR685" s="1"/>
    </row>
    <row r="686" ht="12.75" customHeight="1">
      <c r="AR686" s="1"/>
    </row>
    <row r="687" ht="12.75" customHeight="1">
      <c r="AR687" s="1"/>
    </row>
    <row r="688" ht="12.75" customHeight="1">
      <c r="AR688" s="1"/>
    </row>
    <row r="689" ht="12.75" customHeight="1">
      <c r="AR689" s="1"/>
    </row>
    <row r="690" ht="12.75" customHeight="1">
      <c r="AR690" s="1"/>
    </row>
    <row r="691" ht="12.75" customHeight="1">
      <c r="AR691" s="1"/>
    </row>
    <row r="692" ht="12.75" customHeight="1">
      <c r="AR692" s="1"/>
    </row>
    <row r="693" ht="12.75" customHeight="1">
      <c r="AR693" s="1"/>
    </row>
    <row r="694" ht="12.75" customHeight="1">
      <c r="AR694" s="1"/>
    </row>
    <row r="695" ht="12.75" customHeight="1">
      <c r="AR695" s="1"/>
    </row>
    <row r="696" ht="12.75" customHeight="1">
      <c r="AR696" s="1"/>
    </row>
    <row r="697" ht="12.75" customHeight="1">
      <c r="AR697" s="1"/>
    </row>
    <row r="698" ht="12.75" customHeight="1">
      <c r="AR698" s="1"/>
    </row>
    <row r="699" ht="12.75" customHeight="1">
      <c r="AR699" s="1"/>
    </row>
    <row r="700" ht="12.75" customHeight="1">
      <c r="AR700" s="1"/>
    </row>
    <row r="701" ht="12.75" customHeight="1">
      <c r="AR701" s="1"/>
    </row>
    <row r="702" ht="12.75" customHeight="1">
      <c r="AR702" s="1"/>
    </row>
    <row r="703" ht="12.75" customHeight="1">
      <c r="AR703" s="1"/>
    </row>
    <row r="704" ht="12.75" customHeight="1">
      <c r="AR704" s="1"/>
    </row>
    <row r="705" ht="12.75" customHeight="1">
      <c r="AR705" s="1"/>
    </row>
    <row r="706" ht="12.75" customHeight="1">
      <c r="AR706" s="1"/>
    </row>
    <row r="707" ht="12.75" customHeight="1">
      <c r="AR707" s="1"/>
    </row>
    <row r="708" ht="12.75" customHeight="1">
      <c r="AR708" s="1"/>
    </row>
    <row r="709" ht="12.75" customHeight="1">
      <c r="AR709" s="1"/>
    </row>
    <row r="710" ht="12.75" customHeight="1">
      <c r="AR710" s="1"/>
    </row>
    <row r="711" ht="12.75" customHeight="1">
      <c r="AR711" s="1"/>
    </row>
    <row r="712" ht="12.75" customHeight="1">
      <c r="AR712" s="1"/>
    </row>
    <row r="713" ht="12.75" customHeight="1">
      <c r="AR713" s="1"/>
    </row>
    <row r="714" ht="12.75" customHeight="1">
      <c r="AR714" s="1"/>
    </row>
    <row r="715" ht="12.75" customHeight="1">
      <c r="AR715" s="1"/>
    </row>
    <row r="716" ht="12.75" customHeight="1">
      <c r="AR716" s="1"/>
    </row>
    <row r="717" ht="12.75" customHeight="1">
      <c r="AR717" s="1"/>
    </row>
    <row r="718" ht="12.75" customHeight="1">
      <c r="AR718" s="1"/>
    </row>
    <row r="719" ht="12.75" customHeight="1">
      <c r="AR719" s="1"/>
    </row>
    <row r="720" ht="12.75" customHeight="1">
      <c r="AR720" s="1"/>
    </row>
    <row r="721" ht="12.75" customHeight="1">
      <c r="AR721" s="1"/>
    </row>
    <row r="722" ht="12.75" customHeight="1">
      <c r="AR722" s="1"/>
    </row>
    <row r="723" ht="12.75" customHeight="1">
      <c r="AR723" s="1"/>
    </row>
    <row r="724" ht="12.75" customHeight="1">
      <c r="AR724" s="1"/>
    </row>
    <row r="725" ht="12.75" customHeight="1">
      <c r="AR725" s="1"/>
    </row>
    <row r="726" ht="12.75" customHeight="1">
      <c r="AR726" s="1"/>
    </row>
    <row r="727" ht="12.75" customHeight="1">
      <c r="AR727" s="1"/>
    </row>
    <row r="728" ht="12.75" customHeight="1">
      <c r="AR728" s="1"/>
    </row>
    <row r="729" ht="12.75" customHeight="1">
      <c r="AR729" s="1"/>
    </row>
    <row r="730" ht="12.75" customHeight="1">
      <c r="AR730" s="1"/>
    </row>
    <row r="731" ht="12.75" customHeight="1">
      <c r="AR731" s="1"/>
    </row>
    <row r="732" ht="12.75" customHeight="1">
      <c r="AR732" s="1"/>
    </row>
    <row r="733" ht="12.75" customHeight="1">
      <c r="AR733" s="1"/>
    </row>
    <row r="734" ht="12.75" customHeight="1">
      <c r="AR734" s="1"/>
    </row>
    <row r="735" ht="12.75" customHeight="1">
      <c r="AR735" s="1"/>
    </row>
    <row r="736" ht="12.75" customHeight="1">
      <c r="AR736" s="1"/>
    </row>
    <row r="737" ht="12.75" customHeight="1">
      <c r="AR737" s="1"/>
    </row>
    <row r="738" ht="12.75" customHeight="1">
      <c r="AR738" s="1"/>
    </row>
    <row r="739" ht="12.75" customHeight="1">
      <c r="AR739" s="1"/>
    </row>
    <row r="740" ht="12.75" customHeight="1">
      <c r="AR740" s="1"/>
    </row>
    <row r="741" ht="12.75" customHeight="1">
      <c r="AR741" s="1"/>
    </row>
    <row r="742" ht="12.75" customHeight="1">
      <c r="AR742" s="1"/>
    </row>
    <row r="743" ht="12.75" customHeight="1">
      <c r="AR743" s="1"/>
    </row>
    <row r="744" ht="12.75" customHeight="1">
      <c r="AR744" s="1"/>
    </row>
    <row r="745" ht="12.75" customHeight="1">
      <c r="AR745" s="1"/>
    </row>
    <row r="746" ht="12.75" customHeight="1">
      <c r="AR746" s="1"/>
    </row>
    <row r="747" ht="12.75" customHeight="1">
      <c r="AR747" s="1"/>
    </row>
    <row r="748" ht="12.75" customHeight="1">
      <c r="AR748" s="1"/>
    </row>
    <row r="749" ht="12.75" customHeight="1">
      <c r="AR749" s="1"/>
    </row>
    <row r="750" ht="12.75" customHeight="1">
      <c r="AR750" s="1"/>
    </row>
    <row r="751" ht="12.75" customHeight="1">
      <c r="AR751" s="1"/>
    </row>
    <row r="752" ht="12.75" customHeight="1">
      <c r="AR752" s="1"/>
    </row>
    <row r="753" ht="12.75" customHeight="1">
      <c r="AR753" s="1"/>
    </row>
    <row r="754" ht="12.75" customHeight="1">
      <c r="AR754" s="1"/>
    </row>
    <row r="755" ht="12.75" customHeight="1">
      <c r="AR755" s="1"/>
    </row>
    <row r="756" ht="12.75" customHeight="1">
      <c r="AR756" s="1"/>
    </row>
    <row r="757" ht="12.75" customHeight="1">
      <c r="AR757" s="1"/>
    </row>
    <row r="758" ht="12.75" customHeight="1">
      <c r="AR758" s="1"/>
    </row>
    <row r="759" ht="12.75" customHeight="1">
      <c r="AR759" s="1"/>
    </row>
    <row r="760" ht="12.75" customHeight="1">
      <c r="AR760" s="1"/>
    </row>
    <row r="761" ht="12.75" customHeight="1">
      <c r="AR761" s="1"/>
    </row>
    <row r="762" ht="12.75" customHeight="1">
      <c r="AR762" s="1"/>
    </row>
    <row r="763" ht="12.75" customHeight="1">
      <c r="AR763" s="1"/>
    </row>
    <row r="764" ht="12.75" customHeight="1">
      <c r="AR764" s="1"/>
    </row>
    <row r="765" ht="12.75" customHeight="1">
      <c r="AR765" s="1"/>
    </row>
    <row r="766" ht="12.75" customHeight="1">
      <c r="AR766" s="1"/>
    </row>
    <row r="767" ht="12.75" customHeight="1">
      <c r="AR767" s="1"/>
    </row>
    <row r="768" ht="12.75" customHeight="1">
      <c r="AR768" s="1"/>
    </row>
    <row r="769" ht="12.75" customHeight="1">
      <c r="AR769" s="1"/>
    </row>
    <row r="770" ht="12.75" customHeight="1">
      <c r="AR770" s="1"/>
    </row>
    <row r="771" ht="12.75" customHeight="1">
      <c r="AR771" s="1"/>
    </row>
    <row r="772" ht="12.75" customHeight="1">
      <c r="AR772" s="1"/>
    </row>
    <row r="773" ht="12.75" customHeight="1">
      <c r="AR773" s="1"/>
    </row>
    <row r="774" ht="12.75" customHeight="1">
      <c r="AR774" s="1"/>
    </row>
    <row r="775" ht="12.75" customHeight="1">
      <c r="AR775" s="1"/>
    </row>
    <row r="776" ht="12.75" customHeight="1">
      <c r="AR776" s="1"/>
    </row>
    <row r="777" ht="12.75" customHeight="1">
      <c r="AR777" s="1"/>
    </row>
    <row r="778" ht="12.75" customHeight="1">
      <c r="AR778" s="1"/>
    </row>
    <row r="779" ht="12.75" customHeight="1">
      <c r="AR779" s="1"/>
    </row>
    <row r="780" ht="12.75" customHeight="1">
      <c r="AR780" s="1"/>
    </row>
    <row r="781" ht="12.75" customHeight="1">
      <c r="AR781" s="1"/>
    </row>
    <row r="782" ht="12.75" customHeight="1">
      <c r="AR782" s="1"/>
    </row>
    <row r="783" ht="12.75" customHeight="1">
      <c r="AR783" s="1"/>
    </row>
    <row r="784" ht="12.75" customHeight="1">
      <c r="AR784" s="1"/>
    </row>
    <row r="785" ht="12.75" customHeight="1">
      <c r="AR785" s="1"/>
    </row>
    <row r="786" ht="12.75" customHeight="1">
      <c r="AR786" s="1"/>
    </row>
    <row r="787" ht="12.75" customHeight="1">
      <c r="AR787" s="1"/>
    </row>
    <row r="788" ht="12.75" customHeight="1">
      <c r="AR788" s="1"/>
    </row>
    <row r="789" ht="12.75" customHeight="1">
      <c r="AR789" s="1"/>
    </row>
    <row r="790" ht="12.75" customHeight="1">
      <c r="AR790" s="1"/>
    </row>
    <row r="791" ht="12.75" customHeight="1">
      <c r="AR791" s="1"/>
    </row>
    <row r="792" ht="12.75" customHeight="1">
      <c r="AR792" s="1"/>
    </row>
    <row r="793" ht="12.75" customHeight="1">
      <c r="AR793" s="1"/>
    </row>
    <row r="794" ht="12.75" customHeight="1">
      <c r="AR794" s="1"/>
    </row>
    <row r="795" ht="12.75" customHeight="1">
      <c r="AR795" s="1"/>
    </row>
    <row r="796" ht="12.75" customHeight="1">
      <c r="AR796" s="1"/>
    </row>
    <row r="797" ht="12.75" customHeight="1">
      <c r="AR797" s="1"/>
    </row>
    <row r="798" ht="12.75" customHeight="1">
      <c r="AR798" s="1"/>
    </row>
    <row r="799" ht="12.75" customHeight="1">
      <c r="AR799" s="1"/>
    </row>
    <row r="800" ht="12.75" customHeight="1">
      <c r="AR800" s="1"/>
    </row>
    <row r="801" ht="12.75" customHeight="1">
      <c r="AR801" s="1"/>
    </row>
    <row r="802" ht="12.75" customHeight="1">
      <c r="AR802" s="1"/>
    </row>
    <row r="803" ht="12.75" customHeight="1">
      <c r="AR803" s="1"/>
    </row>
    <row r="804" ht="12.75" customHeight="1">
      <c r="AR804" s="1"/>
    </row>
    <row r="805" ht="12.75" customHeight="1">
      <c r="AR805" s="1"/>
    </row>
    <row r="806" ht="12.75" customHeight="1">
      <c r="AR806" s="1"/>
    </row>
    <row r="807" ht="12.75" customHeight="1">
      <c r="AR807" s="1"/>
    </row>
    <row r="808" ht="12.75" customHeight="1">
      <c r="AR808" s="1"/>
    </row>
    <row r="809" ht="12.75" customHeight="1">
      <c r="AR809" s="1"/>
    </row>
    <row r="810" ht="12.75" customHeight="1">
      <c r="AR810" s="1"/>
    </row>
    <row r="811" ht="12.75" customHeight="1">
      <c r="AR811" s="1"/>
    </row>
    <row r="812" ht="12.75" customHeight="1">
      <c r="AR812" s="1"/>
    </row>
    <row r="813" ht="12.75" customHeight="1">
      <c r="AR813" s="1"/>
    </row>
    <row r="814" ht="12.75" customHeight="1">
      <c r="AR814" s="1"/>
    </row>
    <row r="815" ht="12.75" customHeight="1">
      <c r="AR815" s="1"/>
    </row>
    <row r="816" ht="12.75" customHeight="1">
      <c r="AR816" s="1"/>
    </row>
    <row r="817" ht="12.75" customHeight="1">
      <c r="AR817" s="1"/>
    </row>
    <row r="818" ht="12.75" customHeight="1">
      <c r="AR818" s="1"/>
    </row>
    <row r="819" ht="12.75" customHeight="1">
      <c r="AR819" s="1"/>
    </row>
    <row r="820" ht="12.75" customHeight="1">
      <c r="AR820" s="1"/>
    </row>
    <row r="821" ht="12.75" customHeight="1">
      <c r="AR821" s="1"/>
    </row>
    <row r="822" ht="12.75" customHeight="1">
      <c r="AR822" s="1"/>
    </row>
    <row r="823" ht="12.75" customHeight="1">
      <c r="AR823" s="1"/>
    </row>
    <row r="824" ht="12.75" customHeight="1">
      <c r="AR824" s="1"/>
    </row>
    <row r="825" ht="12.75" customHeight="1">
      <c r="AR825" s="1"/>
    </row>
    <row r="826" ht="12.75" customHeight="1">
      <c r="AR826" s="1"/>
    </row>
    <row r="827" ht="12.75" customHeight="1">
      <c r="AR827" s="1"/>
    </row>
    <row r="828" ht="12.75" customHeight="1">
      <c r="AR828" s="1"/>
    </row>
    <row r="829" ht="12.75" customHeight="1">
      <c r="AR829" s="1"/>
    </row>
    <row r="830" ht="12.75" customHeight="1">
      <c r="AR830" s="1"/>
    </row>
    <row r="831" ht="12.75" customHeight="1">
      <c r="AR831" s="1"/>
    </row>
    <row r="832" ht="12.75" customHeight="1">
      <c r="AR832" s="1"/>
    </row>
    <row r="833" ht="12.75" customHeight="1">
      <c r="AR833" s="1"/>
    </row>
    <row r="834" ht="12.75" customHeight="1">
      <c r="AR834" s="1"/>
    </row>
    <row r="835" ht="12.75" customHeight="1">
      <c r="AR835" s="1"/>
    </row>
    <row r="836" ht="12.75" customHeight="1">
      <c r="AR836" s="1"/>
    </row>
    <row r="837" ht="12.75" customHeight="1">
      <c r="AR837" s="1"/>
    </row>
    <row r="838" ht="12.75" customHeight="1">
      <c r="AR838" s="1"/>
    </row>
    <row r="839" ht="12.75" customHeight="1">
      <c r="AR839" s="1"/>
    </row>
    <row r="840" ht="12.75" customHeight="1">
      <c r="AR840" s="1"/>
    </row>
    <row r="841" ht="12.75" customHeight="1">
      <c r="AR841" s="1"/>
    </row>
    <row r="842" ht="12.75" customHeight="1">
      <c r="AR842" s="1"/>
    </row>
    <row r="843" ht="12.75" customHeight="1">
      <c r="AR843" s="1"/>
    </row>
    <row r="844" ht="12.75" customHeight="1">
      <c r="AR844" s="1"/>
    </row>
    <row r="845" ht="12.75" customHeight="1">
      <c r="AR845" s="1"/>
    </row>
    <row r="846" ht="12.75" customHeight="1">
      <c r="AR846" s="1"/>
    </row>
    <row r="847" ht="12.75" customHeight="1">
      <c r="AR847" s="1"/>
    </row>
    <row r="848" ht="12.75" customHeight="1">
      <c r="AR848" s="1"/>
    </row>
    <row r="849" ht="12.75" customHeight="1">
      <c r="AR849" s="1"/>
    </row>
    <row r="850" ht="12.75" customHeight="1">
      <c r="AR850" s="1"/>
    </row>
    <row r="851" ht="12.75" customHeight="1">
      <c r="AR851" s="1"/>
    </row>
    <row r="852" ht="12.75" customHeight="1">
      <c r="AR852" s="1"/>
    </row>
    <row r="853" ht="12.75" customHeight="1">
      <c r="AR853" s="1"/>
    </row>
    <row r="854" ht="12.75" customHeight="1">
      <c r="AR854" s="1"/>
    </row>
    <row r="855" ht="12.75" customHeight="1">
      <c r="AR855" s="1"/>
    </row>
    <row r="856" ht="12.75" customHeight="1">
      <c r="AR856" s="1"/>
    </row>
    <row r="857" ht="12.75" customHeight="1">
      <c r="AR857" s="1"/>
    </row>
    <row r="858" ht="12.75" customHeight="1">
      <c r="AR858" s="1"/>
    </row>
    <row r="859" ht="12.75" customHeight="1">
      <c r="AR859" s="1"/>
    </row>
    <row r="860" ht="12.75" customHeight="1">
      <c r="AR860" s="1"/>
    </row>
    <row r="861" ht="12.75" customHeight="1">
      <c r="AR861" s="1"/>
    </row>
    <row r="862" ht="12.75" customHeight="1">
      <c r="AR862" s="1"/>
    </row>
    <row r="863" ht="12.75" customHeight="1">
      <c r="AR863" s="1"/>
    </row>
    <row r="864" ht="12.75" customHeight="1">
      <c r="AR864" s="1"/>
    </row>
    <row r="865" ht="12.75" customHeight="1">
      <c r="AR865" s="1"/>
    </row>
    <row r="866" ht="12.75" customHeight="1">
      <c r="AR866" s="1"/>
    </row>
    <row r="867" ht="12.75" customHeight="1">
      <c r="AR867" s="1"/>
    </row>
    <row r="868" ht="12.75" customHeight="1">
      <c r="AR868" s="1"/>
    </row>
    <row r="869" ht="12.75" customHeight="1">
      <c r="AR869" s="1"/>
    </row>
    <row r="870" ht="12.75" customHeight="1">
      <c r="AR870" s="1"/>
    </row>
    <row r="871" ht="12.75" customHeight="1">
      <c r="AR871" s="1"/>
    </row>
    <row r="872" ht="12.75" customHeight="1">
      <c r="AR872" s="1"/>
    </row>
    <row r="873" ht="12.75" customHeight="1">
      <c r="AR873" s="1"/>
    </row>
    <row r="874" ht="12.75" customHeight="1">
      <c r="AR874" s="1"/>
    </row>
    <row r="875" ht="12.75" customHeight="1">
      <c r="AR875" s="1"/>
    </row>
    <row r="876" ht="12.75" customHeight="1">
      <c r="AR876" s="1"/>
    </row>
    <row r="877" ht="12.75" customHeight="1">
      <c r="AR877" s="1"/>
    </row>
    <row r="878" ht="12.75" customHeight="1">
      <c r="AR878" s="1"/>
    </row>
    <row r="879" ht="12.75" customHeight="1">
      <c r="AR879" s="1"/>
    </row>
    <row r="880" ht="12.75" customHeight="1">
      <c r="AR880" s="1"/>
    </row>
    <row r="881" ht="12.75" customHeight="1">
      <c r="AR881" s="1"/>
    </row>
    <row r="882" ht="12.75" customHeight="1">
      <c r="AR882" s="1"/>
    </row>
    <row r="883" ht="12.75" customHeight="1">
      <c r="AR883" s="1"/>
    </row>
    <row r="884" ht="12.75" customHeight="1">
      <c r="AR884" s="1"/>
    </row>
    <row r="885" ht="12.75" customHeight="1">
      <c r="AR885" s="1"/>
    </row>
    <row r="886" ht="12.75" customHeight="1">
      <c r="AR886" s="1"/>
    </row>
    <row r="887" ht="12.75" customHeight="1">
      <c r="AR887" s="1"/>
    </row>
    <row r="888" ht="12.75" customHeight="1">
      <c r="AR888" s="1"/>
    </row>
    <row r="889" ht="12.75" customHeight="1">
      <c r="AR889" s="1"/>
    </row>
    <row r="890" ht="12.75" customHeight="1">
      <c r="AR890" s="1"/>
    </row>
    <row r="891" ht="12.75" customHeight="1">
      <c r="AR891" s="1"/>
    </row>
    <row r="892" ht="12.75" customHeight="1">
      <c r="AR892" s="1"/>
    </row>
    <row r="893" ht="12.75" customHeight="1">
      <c r="AR893" s="1"/>
    </row>
    <row r="894" ht="12.75" customHeight="1">
      <c r="AR894" s="1"/>
    </row>
    <row r="895" ht="12.75" customHeight="1">
      <c r="AR895" s="1"/>
    </row>
    <row r="896" ht="12.75" customHeight="1">
      <c r="AR896" s="1"/>
    </row>
    <row r="897" ht="12.75" customHeight="1">
      <c r="AR897" s="1"/>
    </row>
    <row r="898" ht="12.75" customHeight="1">
      <c r="AR898" s="1"/>
    </row>
    <row r="899" ht="12.75" customHeight="1">
      <c r="AR899" s="1"/>
    </row>
    <row r="900" ht="12.75" customHeight="1">
      <c r="AR900" s="1"/>
    </row>
    <row r="901" ht="12.75" customHeight="1">
      <c r="AR901" s="1"/>
    </row>
    <row r="902" ht="12.75" customHeight="1">
      <c r="AR902" s="1"/>
    </row>
    <row r="903" ht="12.75" customHeight="1">
      <c r="AR903" s="1"/>
    </row>
    <row r="904" ht="12.75" customHeight="1">
      <c r="AR904" s="1"/>
    </row>
    <row r="905" ht="12.75" customHeight="1">
      <c r="AR905" s="1"/>
    </row>
    <row r="906" ht="12.75" customHeight="1">
      <c r="AR906" s="1"/>
    </row>
    <row r="907" ht="12.75" customHeight="1">
      <c r="AR907" s="1"/>
    </row>
    <row r="908" ht="12.75" customHeight="1">
      <c r="AR908" s="1"/>
    </row>
    <row r="909" ht="12.75" customHeight="1">
      <c r="AR909" s="1"/>
    </row>
    <row r="910" ht="12.75" customHeight="1">
      <c r="AR910" s="1"/>
    </row>
    <row r="911" ht="12.75" customHeight="1">
      <c r="AR911" s="1"/>
    </row>
    <row r="912" ht="12.75" customHeight="1">
      <c r="AR912" s="1"/>
    </row>
    <row r="913" ht="12.75" customHeight="1">
      <c r="AR913" s="1"/>
    </row>
    <row r="914" ht="12.75" customHeight="1">
      <c r="AR914" s="1"/>
    </row>
    <row r="915" ht="12.75" customHeight="1">
      <c r="AR915" s="1"/>
    </row>
    <row r="916" ht="12.75" customHeight="1">
      <c r="AR916" s="1"/>
    </row>
    <row r="917" ht="12.75" customHeight="1">
      <c r="AR917" s="1"/>
    </row>
    <row r="918" ht="12.75" customHeight="1">
      <c r="AR918" s="1"/>
    </row>
    <row r="919" ht="12.75" customHeight="1">
      <c r="AR919" s="1"/>
    </row>
    <row r="920" ht="12.75" customHeight="1">
      <c r="AR920" s="1"/>
    </row>
    <row r="921" ht="12.75" customHeight="1">
      <c r="AR921" s="1"/>
    </row>
    <row r="922" ht="12.75" customHeight="1">
      <c r="AR922" s="1"/>
    </row>
    <row r="923" ht="12.75" customHeight="1">
      <c r="AR923" s="1"/>
    </row>
    <row r="924" ht="12.75" customHeight="1">
      <c r="AR924" s="1"/>
    </row>
    <row r="925" ht="12.75" customHeight="1">
      <c r="AR925" s="1"/>
    </row>
    <row r="926" ht="12.75" customHeight="1">
      <c r="AR926" s="1"/>
    </row>
    <row r="927" ht="12.75" customHeight="1">
      <c r="AR927" s="1"/>
    </row>
    <row r="928" ht="12.75" customHeight="1">
      <c r="AR928" s="1"/>
    </row>
    <row r="929" ht="12.75" customHeight="1">
      <c r="AR929" s="1"/>
    </row>
    <row r="930" ht="12.75" customHeight="1">
      <c r="AR930" s="1"/>
    </row>
    <row r="931" ht="12.75" customHeight="1">
      <c r="AR931" s="1"/>
    </row>
    <row r="932" ht="12.75" customHeight="1">
      <c r="AR932" s="1"/>
    </row>
    <row r="933" ht="12.75" customHeight="1">
      <c r="AR933" s="1"/>
    </row>
    <row r="934" ht="12.75" customHeight="1">
      <c r="AR934" s="1"/>
    </row>
    <row r="935" ht="12.75" customHeight="1">
      <c r="AR935" s="1"/>
    </row>
    <row r="936" ht="12.75" customHeight="1">
      <c r="AR936" s="1"/>
    </row>
    <row r="937" ht="12.75" customHeight="1">
      <c r="AR937" s="1"/>
    </row>
    <row r="938" ht="12.75" customHeight="1">
      <c r="AR938" s="1"/>
    </row>
    <row r="939" ht="12.75" customHeight="1">
      <c r="AR939" s="1"/>
    </row>
    <row r="940" ht="12.75" customHeight="1">
      <c r="AR940" s="1"/>
    </row>
    <row r="941" ht="12.75" customHeight="1">
      <c r="AR941" s="1"/>
    </row>
    <row r="942" ht="12.75" customHeight="1">
      <c r="AR942" s="1"/>
    </row>
    <row r="943" ht="12.75" customHeight="1">
      <c r="AR943" s="1"/>
    </row>
    <row r="944" ht="12.75" customHeight="1">
      <c r="AR944" s="1"/>
    </row>
    <row r="945" ht="12.75" customHeight="1">
      <c r="AR945" s="1"/>
    </row>
    <row r="946" ht="12.75" customHeight="1">
      <c r="AR946" s="1"/>
    </row>
    <row r="947" ht="12.75" customHeight="1">
      <c r="AR947" s="1"/>
    </row>
    <row r="948" ht="12.75" customHeight="1">
      <c r="AR948" s="1"/>
    </row>
    <row r="949" ht="12.75" customHeight="1">
      <c r="AR949" s="1"/>
    </row>
    <row r="950" ht="12.75" customHeight="1">
      <c r="AR950" s="1"/>
    </row>
    <row r="951" ht="12.75" customHeight="1">
      <c r="AR951" s="1"/>
    </row>
    <row r="952" ht="12.75" customHeight="1">
      <c r="AR952" s="1"/>
    </row>
    <row r="953" ht="12.75" customHeight="1">
      <c r="AR953" s="1"/>
    </row>
    <row r="954" ht="12.75" customHeight="1">
      <c r="AR954" s="1"/>
    </row>
    <row r="955" ht="12.75" customHeight="1">
      <c r="AR955" s="1"/>
    </row>
    <row r="956" ht="12.75" customHeight="1">
      <c r="AR956" s="1"/>
    </row>
    <row r="957" ht="12.75" customHeight="1">
      <c r="AR957" s="1"/>
    </row>
    <row r="958" ht="12.75" customHeight="1">
      <c r="AR958" s="1"/>
    </row>
    <row r="959" ht="12.75" customHeight="1">
      <c r="AR959" s="1"/>
    </row>
    <row r="960" ht="12.75" customHeight="1">
      <c r="AR960" s="1"/>
    </row>
    <row r="961" ht="12.75" customHeight="1">
      <c r="AR961" s="1"/>
    </row>
    <row r="962" ht="12.75" customHeight="1">
      <c r="AR962" s="1"/>
    </row>
    <row r="963" ht="12.75" customHeight="1">
      <c r="AR963" s="1"/>
    </row>
    <row r="964" ht="12.75" customHeight="1">
      <c r="AR964" s="1"/>
    </row>
    <row r="965" ht="12.75" customHeight="1">
      <c r="AR965" s="1"/>
    </row>
    <row r="966" ht="12.75" customHeight="1">
      <c r="AR966" s="1"/>
    </row>
    <row r="967" ht="12.75" customHeight="1">
      <c r="AR967" s="1"/>
    </row>
    <row r="968" ht="12.75" customHeight="1">
      <c r="AR968" s="1"/>
    </row>
    <row r="969" ht="12.75" customHeight="1">
      <c r="AR969" s="1"/>
    </row>
    <row r="970" ht="12.75" customHeight="1">
      <c r="AR970" s="1"/>
    </row>
    <row r="971" ht="12.75" customHeight="1">
      <c r="AR971" s="1"/>
    </row>
    <row r="972" ht="12.75" customHeight="1">
      <c r="AR972" s="1"/>
    </row>
    <row r="973" ht="12.75" customHeight="1">
      <c r="AR973" s="1"/>
    </row>
    <row r="974" ht="12.75" customHeight="1">
      <c r="AR974" s="1"/>
    </row>
    <row r="975" ht="12.75" customHeight="1">
      <c r="AR975" s="1"/>
    </row>
    <row r="976" ht="12.75" customHeight="1">
      <c r="AR976" s="1"/>
    </row>
    <row r="977" ht="12.75" customHeight="1">
      <c r="AR977" s="1"/>
    </row>
    <row r="978" ht="12.75" customHeight="1">
      <c r="AR978" s="1"/>
    </row>
    <row r="979" ht="12.75" customHeight="1">
      <c r="AR979" s="1"/>
    </row>
    <row r="980" ht="12.75" customHeight="1">
      <c r="AR980" s="1"/>
    </row>
    <row r="981" ht="12.75" customHeight="1">
      <c r="AR981" s="1"/>
    </row>
    <row r="982" ht="12.75" customHeight="1">
      <c r="AR982" s="1"/>
    </row>
    <row r="983" ht="12.75" customHeight="1">
      <c r="AR983" s="1"/>
    </row>
    <row r="984" ht="12.75" customHeight="1">
      <c r="AR984" s="1"/>
    </row>
    <row r="985" ht="12.75" customHeight="1">
      <c r="AR985" s="1"/>
    </row>
    <row r="986" ht="12.75" customHeight="1">
      <c r="AR986" s="1"/>
    </row>
    <row r="987" ht="12.75" customHeight="1">
      <c r="AR987" s="1"/>
    </row>
    <row r="988" ht="12.75" customHeight="1">
      <c r="AR988" s="1"/>
    </row>
    <row r="989" ht="12.75" customHeight="1">
      <c r="AR989" s="1"/>
    </row>
    <row r="990" ht="12.75" customHeight="1">
      <c r="AR990" s="1"/>
    </row>
    <row r="991" ht="12.75" customHeight="1">
      <c r="AR991" s="1"/>
    </row>
    <row r="992" ht="12.75" customHeight="1">
      <c r="AR992" s="1"/>
    </row>
    <row r="993" ht="12.75" customHeight="1">
      <c r="AR993" s="1"/>
    </row>
    <row r="994" ht="12.75" customHeight="1">
      <c r="AR994" s="1"/>
    </row>
    <row r="995" ht="12.75" customHeight="1">
      <c r="AR995" s="1"/>
    </row>
    <row r="996" ht="12.75" customHeight="1">
      <c r="AR996" s="1"/>
    </row>
    <row r="997" ht="12.75" customHeight="1">
      <c r="AR997" s="1"/>
    </row>
    <row r="998" ht="12.75" customHeight="1">
      <c r="AR998" s="1"/>
    </row>
    <row r="999" ht="12.75" customHeight="1">
      <c r="AR999" s="1"/>
    </row>
    <row r="1000" ht="12.75" customHeight="1">
      <c r="AR1000" s="1"/>
    </row>
  </sheetData>
  <hyperlinks>
    <hyperlink r:id="rId1" ref="R5"/>
    <hyperlink r:id="rId2" ref="J134"/>
  </hyperlinks>
  <printOptions/>
  <pageMargins bottom="1.961666666666667" footer="0.0" header="0.0" left="0.0" right="0.0" top="1.375"/>
  <pageSetup scale="75" orientation="landscape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2002-06-11T22:04:06Z</dcterms:created>
  <dc:creator>JEvans</dc:creator>
</cp:coreProperties>
</file>